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8695" windowHeight="12465"/>
  </bookViews>
  <sheets>
    <sheet name="专项资金公开信息表" sheetId="1" r:id="rId1"/>
    <sheet name="Sheet2" sheetId="2" r:id="rId2"/>
    <sheet name="Sheet3" sheetId="3" r:id="rId3"/>
  </sheets>
  <definedNames>
    <definedName name="_xlnm.Print_Titles" localSheetId="0">专项资金公开信息表!$4:$5</definedName>
  </definedNames>
  <calcPr calcId="144525"/>
</workbook>
</file>

<file path=xl/calcChain.xml><?xml version="1.0" encoding="utf-8"?>
<calcChain xmlns="http://schemas.openxmlformats.org/spreadsheetml/2006/main">
  <c r="J16" i="1" l="1"/>
  <c r="K6" i="1" l="1"/>
  <c r="I6" i="1"/>
  <c r="L74" i="1"/>
  <c r="L75" i="1"/>
  <c r="M74" i="1"/>
  <c r="M75" i="1"/>
  <c r="J75" i="1"/>
  <c r="K75" i="1"/>
  <c r="I75" i="1"/>
  <c r="K57" i="1"/>
  <c r="L56" i="1"/>
  <c r="M56" i="1"/>
  <c r="I57" i="1"/>
  <c r="L27" i="1"/>
  <c r="J26" i="1"/>
  <c r="K26" i="1"/>
  <c r="I26" i="1"/>
  <c r="M8" i="1"/>
  <c r="M9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7" i="1"/>
  <c r="M28" i="1"/>
  <c r="M29" i="1"/>
  <c r="M31" i="1"/>
  <c r="M32" i="1"/>
  <c r="M33" i="1"/>
  <c r="M34" i="1"/>
  <c r="M35" i="1"/>
  <c r="M36" i="1"/>
  <c r="M37" i="1"/>
  <c r="M39" i="1"/>
  <c r="M40" i="1"/>
  <c r="M41" i="1"/>
  <c r="M42" i="1"/>
  <c r="M43" i="1"/>
  <c r="M44" i="1"/>
  <c r="M45" i="1"/>
  <c r="M47" i="1"/>
  <c r="M48" i="1"/>
  <c r="M50" i="1"/>
  <c r="M51" i="1"/>
  <c r="M52" i="1"/>
  <c r="M53" i="1"/>
  <c r="M54" i="1"/>
  <c r="M55" i="1"/>
  <c r="M58" i="1"/>
  <c r="M59" i="1"/>
  <c r="M60" i="1"/>
  <c r="M61" i="1"/>
  <c r="M62" i="1"/>
  <c r="M63" i="1"/>
  <c r="M65" i="1"/>
  <c r="M66" i="1"/>
  <c r="M67" i="1"/>
  <c r="M69" i="1"/>
  <c r="M70" i="1"/>
  <c r="M72" i="1"/>
  <c r="M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L23" i="1"/>
  <c r="L24" i="1"/>
  <c r="L25" i="1"/>
  <c r="L28" i="1"/>
  <c r="L29" i="1"/>
  <c r="L31" i="1"/>
  <c r="L32" i="1"/>
  <c r="L33" i="1"/>
  <c r="L34" i="1"/>
  <c r="L35" i="1"/>
  <c r="L36" i="1"/>
  <c r="L37" i="1"/>
  <c r="L39" i="1"/>
  <c r="L40" i="1"/>
  <c r="L41" i="1"/>
  <c r="L42" i="1"/>
  <c r="L43" i="1"/>
  <c r="L44" i="1"/>
  <c r="L45" i="1"/>
  <c r="L47" i="1"/>
  <c r="L48" i="1"/>
  <c r="L50" i="1"/>
  <c r="L51" i="1"/>
  <c r="L52" i="1"/>
  <c r="L53" i="1"/>
  <c r="L54" i="1"/>
  <c r="L55" i="1"/>
  <c r="L58" i="1"/>
  <c r="L59" i="1"/>
  <c r="L60" i="1"/>
  <c r="L61" i="1"/>
  <c r="L62" i="1"/>
  <c r="L63" i="1"/>
  <c r="L65" i="1"/>
  <c r="L66" i="1"/>
  <c r="L67" i="1"/>
  <c r="L69" i="1"/>
  <c r="L70" i="1"/>
  <c r="L72" i="1"/>
  <c r="L7" i="1"/>
  <c r="L26" i="1" l="1"/>
  <c r="M26" i="1"/>
  <c r="K16" i="1"/>
  <c r="I16" i="1"/>
  <c r="J73" i="1" l="1"/>
  <c r="K73" i="1"/>
  <c r="I73" i="1"/>
  <c r="J71" i="1"/>
  <c r="K71" i="1"/>
  <c r="I71" i="1"/>
  <c r="J10" i="1"/>
  <c r="J6" i="1" s="1"/>
  <c r="M6" i="1" s="1"/>
  <c r="K10" i="1"/>
  <c r="I10" i="1"/>
  <c r="M71" i="1" l="1"/>
  <c r="L73" i="1"/>
  <c r="M10" i="1"/>
  <c r="L71" i="1"/>
  <c r="L10" i="1"/>
  <c r="M73" i="1"/>
  <c r="J68" i="1"/>
  <c r="K68" i="1"/>
  <c r="I68" i="1"/>
  <c r="J64" i="1"/>
  <c r="K64" i="1"/>
  <c r="I64" i="1"/>
  <c r="J57" i="1"/>
  <c r="J49" i="1"/>
  <c r="K49" i="1"/>
  <c r="M49" i="1" s="1"/>
  <c r="I49" i="1"/>
  <c r="J46" i="1"/>
  <c r="K46" i="1"/>
  <c r="I46" i="1"/>
  <c r="J38" i="1"/>
  <c r="K38" i="1"/>
  <c r="I38" i="1"/>
  <c r="J30" i="1"/>
  <c r="K30" i="1"/>
  <c r="I30" i="1"/>
  <c r="L64" i="1" l="1"/>
  <c r="L46" i="1"/>
  <c r="M16" i="1"/>
  <c r="L16" i="1"/>
  <c r="L6" i="1" s="1"/>
  <c r="M46" i="1"/>
  <c r="M68" i="1"/>
  <c r="M38" i="1"/>
  <c r="L57" i="1"/>
  <c r="M64" i="1"/>
  <c r="M30" i="1"/>
  <c r="L49" i="1"/>
  <c r="M57" i="1"/>
  <c r="L68" i="1"/>
  <c r="L38" i="1"/>
  <c r="L30" i="1"/>
</calcChain>
</file>

<file path=xl/sharedStrings.xml><?xml version="1.0" encoding="utf-8"?>
<sst xmlns="http://schemas.openxmlformats.org/spreadsheetml/2006/main" count="552" uniqueCount="81">
  <si>
    <t>项目名称</t>
  </si>
  <si>
    <t>性质</t>
  </si>
  <si>
    <t>来源类型</t>
  </si>
  <si>
    <t>功能科目</t>
  </si>
  <si>
    <t>经济分类</t>
  </si>
  <si>
    <t>用途</t>
  </si>
  <si>
    <t>指标金额</t>
  </si>
  <si>
    <t>调减金额</t>
  </si>
  <si>
    <t>支出情况</t>
  </si>
  <si>
    <t>指标余额</t>
  </si>
  <si>
    <t>支出率</t>
  </si>
  <si>
    <t>绩效考核情况（优、良、中、低、差，如没有绩效考核填无）</t>
  </si>
  <si>
    <t>年初任务清单执行情况描述</t>
  </si>
  <si>
    <t>编码</t>
  </si>
  <si>
    <t>名称</t>
  </si>
  <si>
    <t>预算绩效</t>
  </si>
  <si>
    <t>执行绩效</t>
  </si>
  <si>
    <t>事后绩效</t>
  </si>
  <si>
    <t>合计</t>
  </si>
  <si>
    <t>***该表行数由单位自行根据本单位项目数量增加。</t>
  </si>
  <si>
    <t>***该表公开时点分别为：年初预算下达后、上半年结束后、年度决算下达后10个工作日内，自行公开。</t>
  </si>
  <si>
    <t>***该表包含年中执行中追加的项目、上级下达的补助资金。</t>
  </si>
  <si>
    <t>填报单位：江门市江海区司法局</t>
    <phoneticPr fontId="5" type="noConversion"/>
  </si>
  <si>
    <t>2040601</t>
  </si>
  <si>
    <t>行政运行</t>
  </si>
  <si>
    <t>2040605</t>
  </si>
  <si>
    <t>普法宣传</t>
  </si>
  <si>
    <t>2040612</t>
  </si>
  <si>
    <t>法制建设</t>
  </si>
  <si>
    <t>2040607</t>
  </si>
  <si>
    <t>2040604</t>
  </si>
  <si>
    <t>基层司法业务</t>
  </si>
  <si>
    <t>无</t>
    <phoneticPr fontId="5" type="noConversion"/>
  </si>
  <si>
    <t>人民调解经费</t>
    <phoneticPr fontId="5" type="noConversion"/>
  </si>
  <si>
    <t>2040602</t>
  </si>
  <si>
    <t>一般行政管理事务</t>
  </si>
  <si>
    <t>2040606</t>
  </si>
  <si>
    <t>预算内</t>
    <phoneticPr fontId="5" type="noConversion"/>
  </si>
  <si>
    <t>年初预算</t>
    <phoneticPr fontId="5" type="noConversion"/>
  </si>
  <si>
    <t>人民调解经费</t>
    <phoneticPr fontId="5" type="noConversion"/>
  </si>
  <si>
    <t>社区矫正经费</t>
    <phoneticPr fontId="5" type="noConversion"/>
  </si>
  <si>
    <t>指挥中心工作经费</t>
    <phoneticPr fontId="5" type="noConversion"/>
  </si>
  <si>
    <t>依法治区专项经费</t>
    <phoneticPr fontId="5" type="noConversion"/>
  </si>
  <si>
    <t>普法经费（含禁毒）</t>
    <phoneticPr fontId="5" type="noConversion"/>
  </si>
  <si>
    <t>一村（社区）一法律顾问工作经费</t>
    <phoneticPr fontId="5" type="noConversion"/>
  </si>
  <si>
    <t>法援工作（含公共法律服务建设）</t>
    <phoneticPr fontId="5" type="noConversion"/>
  </si>
  <si>
    <t>办公场所日常管护经费</t>
    <phoneticPr fontId="5" type="noConversion"/>
  </si>
  <si>
    <t>安置帮教经费</t>
    <phoneticPr fontId="5" type="noConversion"/>
  </si>
  <si>
    <t>小计</t>
    <phoneticPr fontId="5" type="noConversion"/>
  </si>
  <si>
    <t>办公费</t>
    <phoneticPr fontId="5" type="noConversion"/>
  </si>
  <si>
    <t>差旅费</t>
    <phoneticPr fontId="5" type="noConversion"/>
  </si>
  <si>
    <t>印刷费</t>
    <phoneticPr fontId="5" type="noConversion"/>
  </si>
  <si>
    <t>劳务费</t>
    <phoneticPr fontId="5" type="noConversion"/>
  </si>
  <si>
    <t>维修（护）费</t>
    <phoneticPr fontId="5" type="noConversion"/>
  </si>
  <si>
    <t>办公费</t>
    <phoneticPr fontId="5" type="noConversion"/>
  </si>
  <si>
    <t>其他商品和服务支出</t>
    <phoneticPr fontId="5" type="noConversion"/>
  </si>
  <si>
    <t>差旅费</t>
    <phoneticPr fontId="5" type="noConversion"/>
  </si>
  <si>
    <t>邮电费</t>
    <phoneticPr fontId="5" type="noConversion"/>
  </si>
  <si>
    <t>委托业务费</t>
    <phoneticPr fontId="5" type="noConversion"/>
  </si>
  <si>
    <t>其他交通费用</t>
    <phoneticPr fontId="5" type="noConversion"/>
  </si>
  <si>
    <t>办公设备购置</t>
    <phoneticPr fontId="5" type="noConversion"/>
  </si>
  <si>
    <t>律师管理</t>
    <phoneticPr fontId="5" type="noConversion"/>
  </si>
  <si>
    <t>公共法律服务</t>
    <phoneticPr fontId="5" type="noConversion"/>
  </si>
  <si>
    <t>法治政府建设工作经费（含法律顾问费）</t>
    <phoneticPr fontId="5" type="noConversion"/>
  </si>
  <si>
    <t>培训费</t>
    <phoneticPr fontId="5" type="noConversion"/>
  </si>
  <si>
    <t>水费</t>
    <phoneticPr fontId="5" type="noConversion"/>
  </si>
  <si>
    <t>电费</t>
    <phoneticPr fontId="5" type="noConversion"/>
  </si>
  <si>
    <t>法援工作经费</t>
    <phoneticPr fontId="5" type="noConversion"/>
  </si>
  <si>
    <t>委托业务费</t>
    <phoneticPr fontId="5" type="noConversion"/>
  </si>
  <si>
    <t>租赁费</t>
    <phoneticPr fontId="5" type="noConversion"/>
  </si>
  <si>
    <t>法援工作经费</t>
    <phoneticPr fontId="5" type="noConversion"/>
  </si>
  <si>
    <t>江财行〔2020〕91号，2021年江门市一村（社区）一法律顾问工作经费市级补助资金</t>
    <phoneticPr fontId="5" type="noConversion"/>
  </si>
  <si>
    <t>提前下达（上级补助）</t>
    <phoneticPr fontId="5" type="noConversion"/>
  </si>
  <si>
    <t>委托业务费</t>
    <phoneticPr fontId="5" type="noConversion"/>
  </si>
  <si>
    <t>江门市江海区司法局专项资金信息公开表（2021年度决算下达后）</t>
    <phoneticPr fontId="5" type="noConversion"/>
  </si>
  <si>
    <t>办公设备购置</t>
    <phoneticPr fontId="5" type="noConversion"/>
  </si>
  <si>
    <t>租赁费</t>
    <phoneticPr fontId="5" type="noConversion"/>
  </si>
  <si>
    <t>江财行〔2021〕69号，2021年度江门市镇街综合行政执法规范化建设试点补助资金-礼乐</t>
    <phoneticPr fontId="5" type="noConversion"/>
  </si>
  <si>
    <t>上级补助收入资金</t>
    <phoneticPr fontId="5" type="noConversion"/>
  </si>
  <si>
    <t>年中追加（上级补助）</t>
    <phoneticPr fontId="5" type="noConversion"/>
  </si>
  <si>
    <t>一般行政管理事务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</si>
</sst>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 ;[Red]\-0\ "/>
    <numFmt numFmtId="178" formatCode="0.00_);[Red]\(0.00\)"/>
  </numFmts>
  <fonts count="13" x14ac:knownFonts="1">
    <font>
      <sz val="12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left" vertical="center" wrapText="1"/>
    </xf>
    <xf numFmtId="178" fontId="0" fillId="0" borderId="0" xfId="0" applyNumberForma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177" fontId="9" fillId="2" borderId="1" xfId="1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7" fontId="9" fillId="2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left"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</xf>
    <xf numFmtId="0" fontId="11" fillId="2" borderId="2" xfId="1" applyNumberFormat="1" applyFont="1" applyFill="1" applyBorder="1" applyAlignment="1" applyProtection="1">
      <alignment horizontal="center" vertical="center" wrapText="1"/>
    </xf>
    <xf numFmtId="0" fontId="11" fillId="2" borderId="3" xfId="1" applyNumberFormat="1" applyFont="1" applyFill="1" applyBorder="1" applyAlignment="1" applyProtection="1">
      <alignment horizontal="center" vertical="center" wrapText="1"/>
    </xf>
    <xf numFmtId="0" fontId="11" fillId="2" borderId="4" xfId="1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left" vertical="center" wrapText="1"/>
    </xf>
    <xf numFmtId="0" fontId="7" fillId="2" borderId="9" xfId="1" applyNumberFormat="1" applyFont="1" applyFill="1" applyBorder="1" applyAlignment="1" applyProtection="1">
      <alignment horizontal="left" vertical="center" wrapText="1"/>
    </xf>
    <xf numFmtId="0" fontId="7" fillId="2" borderId="3" xfId="1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7" fillId="3" borderId="6" xfId="1" applyNumberFormat="1" applyFont="1" applyFill="1" applyBorder="1" applyAlignment="1" applyProtection="1">
      <alignment horizontal="left" vertical="center" wrapText="1"/>
    </xf>
    <xf numFmtId="0" fontId="7" fillId="3" borderId="8" xfId="1" applyNumberFormat="1" applyFont="1" applyFill="1" applyBorder="1" applyAlignment="1" applyProtection="1">
      <alignment horizontal="left" vertical="center" wrapText="1"/>
    </xf>
    <xf numFmtId="0" fontId="7" fillId="3" borderId="7" xfId="1" applyNumberFormat="1" applyFont="1" applyFill="1" applyBorder="1" applyAlignment="1" applyProtection="1">
      <alignment horizontal="left" vertical="center" wrapText="1"/>
    </xf>
    <xf numFmtId="0" fontId="7" fillId="3" borderId="10" xfId="1" applyNumberFormat="1" applyFont="1" applyFill="1" applyBorder="1" applyAlignment="1" applyProtection="1">
      <alignment horizontal="left" vertical="center" wrapText="1"/>
    </xf>
    <xf numFmtId="0" fontId="7" fillId="3" borderId="11" xfId="1" applyNumberFormat="1" applyFont="1" applyFill="1" applyBorder="1" applyAlignment="1" applyProtection="1">
      <alignment horizontal="left" vertical="center" wrapText="1"/>
    </xf>
    <xf numFmtId="0" fontId="7" fillId="3" borderId="9" xfId="1" applyNumberFormat="1" applyFont="1" applyFill="1" applyBorder="1" applyAlignment="1" applyProtection="1">
      <alignment horizontal="left" vertical="center" wrapText="1"/>
    </xf>
    <xf numFmtId="0" fontId="7" fillId="3" borderId="1" xfId="1" applyNumberFormat="1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topLeftCell="D1" workbookViewId="0">
      <selection activeCell="O61" sqref="O61"/>
    </sheetView>
  </sheetViews>
  <sheetFormatPr defaultRowHeight="14.25" x14ac:dyDescent="0.15"/>
  <cols>
    <col min="1" max="1" width="31" customWidth="1"/>
    <col min="3" max="3" width="10.625" customWidth="1"/>
    <col min="4" max="4" width="9.625" bestFit="1" customWidth="1"/>
    <col min="5" max="5" width="13.75" customWidth="1"/>
    <col min="6" max="6" width="8.625" customWidth="1"/>
    <col min="7" max="7" width="23" customWidth="1"/>
    <col min="8" max="8" width="28.875" customWidth="1"/>
    <col min="9" max="9" width="13.625" style="9" customWidth="1"/>
    <col min="10" max="10" width="12.875" customWidth="1"/>
    <col min="11" max="11" width="14.875" customWidth="1"/>
    <col min="12" max="12" width="13.625" style="9" customWidth="1"/>
    <col min="13" max="13" width="9.125" customWidth="1"/>
    <col min="14" max="14" width="12.375" customWidth="1"/>
    <col min="15" max="15" width="12.5" customWidth="1"/>
    <col min="16" max="16" width="10.625" customWidth="1"/>
    <col min="17" max="17" width="34.75" customWidth="1"/>
  </cols>
  <sheetData>
    <row r="1" spans="1:17" ht="22.5" x14ac:dyDescent="0.15">
      <c r="A1" s="27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3" spans="1:17" x14ac:dyDescent="0.15">
      <c r="A3" t="s">
        <v>22</v>
      </c>
    </row>
    <row r="4" spans="1:17" s="1" customFormat="1" ht="45" customHeight="1" x14ac:dyDescent="0.15">
      <c r="A4" s="26" t="s">
        <v>0</v>
      </c>
      <c r="B4" s="25" t="s">
        <v>1</v>
      </c>
      <c r="C4" s="25" t="s">
        <v>2</v>
      </c>
      <c r="D4" s="25" t="s">
        <v>3</v>
      </c>
      <c r="E4" s="25"/>
      <c r="F4" s="25" t="s">
        <v>4</v>
      </c>
      <c r="G4" s="25"/>
      <c r="H4" s="25" t="s">
        <v>5</v>
      </c>
      <c r="I4" s="23" t="s">
        <v>6</v>
      </c>
      <c r="J4" s="25" t="s">
        <v>7</v>
      </c>
      <c r="K4" s="26" t="s">
        <v>8</v>
      </c>
      <c r="L4" s="23" t="s">
        <v>9</v>
      </c>
      <c r="M4" s="25" t="s">
        <v>10</v>
      </c>
      <c r="N4" s="26" t="s">
        <v>11</v>
      </c>
      <c r="O4" s="26"/>
      <c r="P4" s="26"/>
      <c r="Q4" s="26" t="s">
        <v>12</v>
      </c>
    </row>
    <row r="5" spans="1:17" s="1" customFormat="1" ht="39" customHeight="1" x14ac:dyDescent="0.15">
      <c r="A5" s="26"/>
      <c r="B5" s="25"/>
      <c r="C5" s="25"/>
      <c r="D5" s="3" t="s">
        <v>13</v>
      </c>
      <c r="E5" s="3" t="s">
        <v>14</v>
      </c>
      <c r="F5" s="3" t="s">
        <v>13</v>
      </c>
      <c r="G5" s="3" t="s">
        <v>14</v>
      </c>
      <c r="H5" s="25"/>
      <c r="I5" s="23"/>
      <c r="J5" s="31"/>
      <c r="K5" s="26"/>
      <c r="L5" s="24"/>
      <c r="M5" s="25"/>
      <c r="N5" s="2" t="s">
        <v>15</v>
      </c>
      <c r="O5" s="2" t="s">
        <v>16</v>
      </c>
      <c r="P5" s="2" t="s">
        <v>17</v>
      </c>
      <c r="Q5" s="26"/>
    </row>
    <row r="6" spans="1:17" ht="27" customHeight="1" x14ac:dyDescent="0.15">
      <c r="A6" s="28" t="s">
        <v>18</v>
      </c>
      <c r="B6" s="29"/>
      <c r="C6" s="29"/>
      <c r="D6" s="29"/>
      <c r="E6" s="29"/>
      <c r="F6" s="29"/>
      <c r="G6" s="29"/>
      <c r="H6" s="30"/>
      <c r="I6" s="13">
        <f>I10+I16+I26+I30+I38+I46+I49+I57+I64+I68+I71+I73+I75</f>
        <v>3165000</v>
      </c>
      <c r="J6" s="13">
        <f t="shared" ref="J6:L6" si="0">J10+J16+J26+J30+J38+J46+J49+J57+J64+J68+J71+J73+J75</f>
        <v>202750</v>
      </c>
      <c r="K6" s="13">
        <f t="shared" si="0"/>
        <v>2900305.79</v>
      </c>
      <c r="L6" s="13">
        <f t="shared" si="0"/>
        <v>61944.210000000006</v>
      </c>
      <c r="M6" s="16">
        <f>K6/(I6-J6)</f>
        <v>0.97908879736686638</v>
      </c>
      <c r="N6" s="4"/>
      <c r="O6" s="4"/>
      <c r="P6" s="4"/>
      <c r="Q6" s="4"/>
    </row>
    <row r="7" spans="1:17" ht="27" customHeight="1" x14ac:dyDescent="0.15">
      <c r="A7" s="44" t="s">
        <v>47</v>
      </c>
      <c r="B7" s="7" t="s">
        <v>37</v>
      </c>
      <c r="C7" s="7" t="s">
        <v>38</v>
      </c>
      <c r="D7" s="11" t="s">
        <v>30</v>
      </c>
      <c r="E7" s="11" t="s">
        <v>31</v>
      </c>
      <c r="F7" s="12">
        <v>30201</v>
      </c>
      <c r="G7" s="8" t="s">
        <v>49</v>
      </c>
      <c r="H7" s="8" t="s">
        <v>47</v>
      </c>
      <c r="I7" s="10">
        <v>10000</v>
      </c>
      <c r="J7" s="10">
        <v>0</v>
      </c>
      <c r="K7" s="10">
        <v>10000</v>
      </c>
      <c r="L7" s="10">
        <f>I7-J7-K7</f>
        <v>0</v>
      </c>
      <c r="M7" s="17">
        <f>K7/(I7-J7)</f>
        <v>1</v>
      </c>
      <c r="N7" s="5" t="s">
        <v>32</v>
      </c>
      <c r="O7" s="5" t="s">
        <v>32</v>
      </c>
      <c r="P7" s="5" t="s">
        <v>32</v>
      </c>
      <c r="Q7" s="32"/>
    </row>
    <row r="8" spans="1:17" ht="27" customHeight="1" x14ac:dyDescent="0.15">
      <c r="A8" s="45"/>
      <c r="B8" s="7" t="s">
        <v>37</v>
      </c>
      <c r="C8" s="7" t="s">
        <v>38</v>
      </c>
      <c r="D8" s="11" t="s">
        <v>30</v>
      </c>
      <c r="E8" s="11" t="s">
        <v>31</v>
      </c>
      <c r="F8" s="14">
        <v>30211</v>
      </c>
      <c r="G8" s="18" t="s">
        <v>50</v>
      </c>
      <c r="H8" s="18" t="s">
        <v>47</v>
      </c>
      <c r="I8" s="10">
        <v>5000</v>
      </c>
      <c r="J8" s="10">
        <v>0</v>
      </c>
      <c r="K8" s="10">
        <v>5000</v>
      </c>
      <c r="L8" s="10">
        <f t="shared" ref="L8:L72" si="1">I8-J8-K8</f>
        <v>0</v>
      </c>
      <c r="M8" s="17">
        <f t="shared" ref="M8:M72" si="2">K8/(I8-J8)</f>
        <v>1</v>
      </c>
      <c r="N8" s="5" t="s">
        <v>32</v>
      </c>
      <c r="O8" s="5" t="s">
        <v>32</v>
      </c>
      <c r="P8" s="5" t="s">
        <v>32</v>
      </c>
      <c r="Q8" s="33"/>
    </row>
    <row r="9" spans="1:17" ht="27" customHeight="1" x14ac:dyDescent="0.15">
      <c r="A9" s="46"/>
      <c r="B9" s="7" t="s">
        <v>37</v>
      </c>
      <c r="C9" s="7" t="s">
        <v>38</v>
      </c>
      <c r="D9" s="11" t="s">
        <v>30</v>
      </c>
      <c r="E9" s="11" t="s">
        <v>31</v>
      </c>
      <c r="F9" s="14">
        <v>31002</v>
      </c>
      <c r="G9" s="8" t="s">
        <v>75</v>
      </c>
      <c r="H9" s="8" t="s">
        <v>47</v>
      </c>
      <c r="I9" s="10">
        <v>5000</v>
      </c>
      <c r="J9" s="10">
        <v>0</v>
      </c>
      <c r="K9" s="10">
        <v>5000</v>
      </c>
      <c r="L9" s="10">
        <f t="shared" si="1"/>
        <v>0</v>
      </c>
      <c r="M9" s="17">
        <f t="shared" si="2"/>
        <v>1</v>
      </c>
      <c r="N9" s="5" t="s">
        <v>32</v>
      </c>
      <c r="O9" s="5" t="s">
        <v>32</v>
      </c>
      <c r="P9" s="5" t="s">
        <v>32</v>
      </c>
      <c r="Q9" s="33"/>
    </row>
    <row r="10" spans="1:17" s="38" customFormat="1" ht="27" customHeight="1" x14ac:dyDescent="0.15">
      <c r="A10" s="20" t="s">
        <v>48</v>
      </c>
      <c r="B10" s="21"/>
      <c r="C10" s="21"/>
      <c r="D10" s="21"/>
      <c r="E10" s="21"/>
      <c r="F10" s="21"/>
      <c r="G10" s="21"/>
      <c r="H10" s="22"/>
      <c r="I10" s="13">
        <f>SUM(I7:I9)</f>
        <v>20000</v>
      </c>
      <c r="J10" s="13">
        <f t="shared" ref="J10:K10" si="3">SUM(J7:J9)</f>
        <v>0</v>
      </c>
      <c r="K10" s="13">
        <f t="shared" si="3"/>
        <v>20000</v>
      </c>
      <c r="L10" s="13">
        <f t="shared" si="1"/>
        <v>0</v>
      </c>
      <c r="M10" s="16">
        <f t="shared" si="2"/>
        <v>1</v>
      </c>
      <c r="N10" s="37"/>
      <c r="O10" s="37"/>
      <c r="P10" s="37"/>
      <c r="Q10" s="34"/>
    </row>
    <row r="11" spans="1:17" ht="27" customHeight="1" x14ac:dyDescent="0.15">
      <c r="A11" s="47" t="s">
        <v>33</v>
      </c>
      <c r="B11" s="7" t="s">
        <v>37</v>
      </c>
      <c r="C11" s="7" t="s">
        <v>38</v>
      </c>
      <c r="D11" s="11" t="s">
        <v>30</v>
      </c>
      <c r="E11" s="11" t="s">
        <v>31</v>
      </c>
      <c r="F11" s="12">
        <v>30201</v>
      </c>
      <c r="G11" s="8" t="s">
        <v>49</v>
      </c>
      <c r="H11" s="8" t="s">
        <v>33</v>
      </c>
      <c r="I11" s="10">
        <v>35000</v>
      </c>
      <c r="J11" s="10">
        <v>0</v>
      </c>
      <c r="K11" s="10">
        <v>35000</v>
      </c>
      <c r="L11" s="10">
        <f t="shared" si="1"/>
        <v>0</v>
      </c>
      <c r="M11" s="17">
        <f t="shared" si="2"/>
        <v>1</v>
      </c>
      <c r="N11" s="5" t="s">
        <v>32</v>
      </c>
      <c r="O11" s="5" t="s">
        <v>32</v>
      </c>
      <c r="P11" s="5" t="s">
        <v>32</v>
      </c>
      <c r="Q11" s="32"/>
    </row>
    <row r="12" spans="1:17" ht="27" customHeight="1" x14ac:dyDescent="0.15">
      <c r="A12" s="48"/>
      <c r="B12" s="7" t="s">
        <v>37</v>
      </c>
      <c r="C12" s="7" t="s">
        <v>38</v>
      </c>
      <c r="D12" s="11" t="s">
        <v>30</v>
      </c>
      <c r="E12" s="11" t="s">
        <v>31</v>
      </c>
      <c r="F12" s="12">
        <v>30202</v>
      </c>
      <c r="G12" s="8" t="s">
        <v>51</v>
      </c>
      <c r="H12" s="8" t="s">
        <v>33</v>
      </c>
      <c r="I12" s="10">
        <v>10000</v>
      </c>
      <c r="J12" s="10">
        <v>0</v>
      </c>
      <c r="K12" s="10">
        <v>10000</v>
      </c>
      <c r="L12" s="10">
        <f t="shared" si="1"/>
        <v>0</v>
      </c>
      <c r="M12" s="17">
        <f t="shared" si="2"/>
        <v>1</v>
      </c>
      <c r="N12" s="5" t="s">
        <v>32</v>
      </c>
      <c r="O12" s="5" t="s">
        <v>32</v>
      </c>
      <c r="P12" s="5" t="s">
        <v>32</v>
      </c>
      <c r="Q12" s="33"/>
    </row>
    <row r="13" spans="1:17" ht="27" customHeight="1" x14ac:dyDescent="0.15">
      <c r="A13" s="48"/>
      <c r="B13" s="7" t="s">
        <v>37</v>
      </c>
      <c r="C13" s="7" t="s">
        <v>38</v>
      </c>
      <c r="D13" s="11" t="s">
        <v>30</v>
      </c>
      <c r="E13" s="11" t="s">
        <v>31</v>
      </c>
      <c r="F13" s="12">
        <v>30213</v>
      </c>
      <c r="G13" s="8" t="s">
        <v>53</v>
      </c>
      <c r="H13" s="8" t="s">
        <v>39</v>
      </c>
      <c r="I13" s="10">
        <v>5000</v>
      </c>
      <c r="J13" s="10">
        <v>0</v>
      </c>
      <c r="K13" s="10">
        <v>5000</v>
      </c>
      <c r="L13" s="10">
        <f t="shared" si="1"/>
        <v>0</v>
      </c>
      <c r="M13" s="17">
        <f t="shared" si="2"/>
        <v>1</v>
      </c>
      <c r="N13" s="5" t="s">
        <v>32</v>
      </c>
      <c r="O13" s="5" t="s">
        <v>32</v>
      </c>
      <c r="P13" s="5" t="s">
        <v>32</v>
      </c>
      <c r="Q13" s="33"/>
    </row>
    <row r="14" spans="1:17" ht="27" customHeight="1" x14ac:dyDescent="0.15">
      <c r="A14" s="48"/>
      <c r="B14" s="7" t="s">
        <v>37</v>
      </c>
      <c r="C14" s="7" t="s">
        <v>38</v>
      </c>
      <c r="D14" s="11" t="s">
        <v>30</v>
      </c>
      <c r="E14" s="11" t="s">
        <v>31</v>
      </c>
      <c r="F14" s="12">
        <v>30226</v>
      </c>
      <c r="G14" s="8" t="s">
        <v>52</v>
      </c>
      <c r="H14" s="8" t="s">
        <v>39</v>
      </c>
      <c r="I14" s="10">
        <v>60000</v>
      </c>
      <c r="J14" s="10">
        <v>25000</v>
      </c>
      <c r="K14" s="10">
        <v>34900</v>
      </c>
      <c r="L14" s="10">
        <f t="shared" si="1"/>
        <v>100</v>
      </c>
      <c r="M14" s="17">
        <f t="shared" si="2"/>
        <v>0.99714285714285711</v>
      </c>
      <c r="N14" s="5" t="s">
        <v>32</v>
      </c>
      <c r="O14" s="5" t="s">
        <v>32</v>
      </c>
      <c r="P14" s="5" t="s">
        <v>32</v>
      </c>
      <c r="Q14" s="33"/>
    </row>
    <row r="15" spans="1:17" ht="27" customHeight="1" x14ac:dyDescent="0.15">
      <c r="A15" s="49"/>
      <c r="B15" s="7" t="s">
        <v>37</v>
      </c>
      <c r="C15" s="7" t="s">
        <v>38</v>
      </c>
      <c r="D15" s="11" t="s">
        <v>30</v>
      </c>
      <c r="E15" s="11" t="s">
        <v>31</v>
      </c>
      <c r="F15" s="14">
        <v>31002</v>
      </c>
      <c r="G15" s="18" t="s">
        <v>75</v>
      </c>
      <c r="H15" s="18" t="s">
        <v>33</v>
      </c>
      <c r="I15" s="10">
        <v>40000</v>
      </c>
      <c r="J15" s="10">
        <v>0</v>
      </c>
      <c r="K15" s="10">
        <v>40000</v>
      </c>
      <c r="L15" s="10">
        <f t="shared" si="1"/>
        <v>0</v>
      </c>
      <c r="M15" s="17">
        <f t="shared" si="2"/>
        <v>1</v>
      </c>
      <c r="N15" s="5" t="s">
        <v>32</v>
      </c>
      <c r="O15" s="5" t="s">
        <v>32</v>
      </c>
      <c r="P15" s="5" t="s">
        <v>32</v>
      </c>
      <c r="Q15" s="33"/>
    </row>
    <row r="16" spans="1:17" s="38" customFormat="1" ht="27" customHeight="1" x14ac:dyDescent="0.15">
      <c r="A16" s="20" t="s">
        <v>48</v>
      </c>
      <c r="B16" s="21"/>
      <c r="C16" s="21"/>
      <c r="D16" s="21"/>
      <c r="E16" s="21"/>
      <c r="F16" s="21"/>
      <c r="G16" s="21"/>
      <c r="H16" s="22"/>
      <c r="I16" s="13">
        <f>SUM(I11:I15)</f>
        <v>150000</v>
      </c>
      <c r="J16" s="13">
        <f>SUM(J11:J15)</f>
        <v>25000</v>
      </c>
      <c r="K16" s="13">
        <f>SUM(K11:K15)</f>
        <v>124900</v>
      </c>
      <c r="L16" s="13">
        <f t="shared" si="1"/>
        <v>100</v>
      </c>
      <c r="M16" s="16">
        <f t="shared" si="2"/>
        <v>0.99919999999999998</v>
      </c>
      <c r="N16" s="37"/>
      <c r="O16" s="37"/>
      <c r="P16" s="37"/>
      <c r="Q16" s="34"/>
    </row>
    <row r="17" spans="1:17" ht="27" customHeight="1" x14ac:dyDescent="0.15">
      <c r="A17" s="44" t="s">
        <v>40</v>
      </c>
      <c r="B17" s="7" t="s">
        <v>37</v>
      </c>
      <c r="C17" s="7" t="s">
        <v>38</v>
      </c>
      <c r="D17" s="11" t="s">
        <v>30</v>
      </c>
      <c r="E17" s="11" t="s">
        <v>31</v>
      </c>
      <c r="F17" s="12">
        <v>30299</v>
      </c>
      <c r="G17" s="8" t="s">
        <v>55</v>
      </c>
      <c r="H17" s="8" t="s">
        <v>40</v>
      </c>
      <c r="I17" s="10">
        <v>20000</v>
      </c>
      <c r="J17" s="10">
        <v>0</v>
      </c>
      <c r="K17" s="10">
        <v>20000</v>
      </c>
      <c r="L17" s="10">
        <f t="shared" si="1"/>
        <v>0</v>
      </c>
      <c r="M17" s="17">
        <f t="shared" si="2"/>
        <v>1</v>
      </c>
      <c r="N17" s="5" t="s">
        <v>32</v>
      </c>
      <c r="O17" s="5" t="s">
        <v>32</v>
      </c>
      <c r="P17" s="5" t="s">
        <v>32</v>
      </c>
      <c r="Q17" s="32"/>
    </row>
    <row r="18" spans="1:17" ht="27" customHeight="1" x14ac:dyDescent="0.15">
      <c r="A18" s="45"/>
      <c r="B18" s="7" t="s">
        <v>37</v>
      </c>
      <c r="C18" s="7" t="s">
        <v>38</v>
      </c>
      <c r="D18" s="11" t="s">
        <v>30</v>
      </c>
      <c r="E18" s="11" t="s">
        <v>31</v>
      </c>
      <c r="F18" s="12">
        <v>30211</v>
      </c>
      <c r="G18" s="8" t="s">
        <v>56</v>
      </c>
      <c r="H18" s="8" t="s">
        <v>40</v>
      </c>
      <c r="I18" s="10">
        <v>5000</v>
      </c>
      <c r="J18" s="10">
        <v>0</v>
      </c>
      <c r="K18" s="10">
        <v>5000</v>
      </c>
      <c r="L18" s="10">
        <f t="shared" si="1"/>
        <v>0</v>
      </c>
      <c r="M18" s="17">
        <f t="shared" si="2"/>
        <v>1</v>
      </c>
      <c r="N18" s="5" t="s">
        <v>32</v>
      </c>
      <c r="O18" s="5" t="s">
        <v>32</v>
      </c>
      <c r="P18" s="5" t="s">
        <v>32</v>
      </c>
      <c r="Q18" s="33"/>
    </row>
    <row r="19" spans="1:17" ht="27" customHeight="1" x14ac:dyDescent="0.15">
      <c r="A19" s="45"/>
      <c r="B19" s="7" t="s">
        <v>37</v>
      </c>
      <c r="C19" s="7" t="s">
        <v>38</v>
      </c>
      <c r="D19" s="11" t="s">
        <v>30</v>
      </c>
      <c r="E19" s="11" t="s">
        <v>31</v>
      </c>
      <c r="F19" s="12">
        <v>30207</v>
      </c>
      <c r="G19" s="8" t="s">
        <v>57</v>
      </c>
      <c r="H19" s="8" t="s">
        <v>40</v>
      </c>
      <c r="I19" s="10">
        <v>36000</v>
      </c>
      <c r="J19" s="10">
        <v>0</v>
      </c>
      <c r="K19" s="10">
        <v>36000</v>
      </c>
      <c r="L19" s="10">
        <f t="shared" si="1"/>
        <v>0</v>
      </c>
      <c r="M19" s="17">
        <f t="shared" si="2"/>
        <v>1</v>
      </c>
      <c r="N19" s="5" t="s">
        <v>32</v>
      </c>
      <c r="O19" s="5" t="s">
        <v>32</v>
      </c>
      <c r="P19" s="5" t="s">
        <v>32</v>
      </c>
      <c r="Q19" s="33"/>
    </row>
    <row r="20" spans="1:17" ht="27" customHeight="1" x14ac:dyDescent="0.15">
      <c r="A20" s="45"/>
      <c r="B20" s="7" t="s">
        <v>37</v>
      </c>
      <c r="C20" s="7" t="s">
        <v>38</v>
      </c>
      <c r="D20" s="11" t="s">
        <v>30</v>
      </c>
      <c r="E20" s="11" t="s">
        <v>31</v>
      </c>
      <c r="F20" s="12">
        <v>30227</v>
      </c>
      <c r="G20" s="8" t="s">
        <v>58</v>
      </c>
      <c r="H20" s="8" t="s">
        <v>40</v>
      </c>
      <c r="I20" s="10">
        <v>10000</v>
      </c>
      <c r="J20" s="10">
        <v>0</v>
      </c>
      <c r="K20" s="10">
        <v>10000</v>
      </c>
      <c r="L20" s="10">
        <f t="shared" si="1"/>
        <v>0</v>
      </c>
      <c r="M20" s="17">
        <f t="shared" si="2"/>
        <v>1</v>
      </c>
      <c r="N20" s="5" t="s">
        <v>32</v>
      </c>
      <c r="O20" s="5" t="s">
        <v>32</v>
      </c>
      <c r="P20" s="5" t="s">
        <v>32</v>
      </c>
      <c r="Q20" s="33"/>
    </row>
    <row r="21" spans="1:17" ht="27" customHeight="1" x14ac:dyDescent="0.15">
      <c r="A21" s="45"/>
      <c r="B21" s="7" t="s">
        <v>37</v>
      </c>
      <c r="C21" s="7" t="s">
        <v>38</v>
      </c>
      <c r="D21" s="11" t="s">
        <v>30</v>
      </c>
      <c r="E21" s="11" t="s">
        <v>31</v>
      </c>
      <c r="F21" s="12">
        <v>30202</v>
      </c>
      <c r="G21" s="8" t="s">
        <v>51</v>
      </c>
      <c r="H21" s="8" t="s">
        <v>40</v>
      </c>
      <c r="I21" s="10">
        <v>9600</v>
      </c>
      <c r="J21" s="10">
        <v>0</v>
      </c>
      <c r="K21" s="10">
        <v>9600</v>
      </c>
      <c r="L21" s="10">
        <f t="shared" si="1"/>
        <v>0</v>
      </c>
      <c r="M21" s="17">
        <f t="shared" si="2"/>
        <v>1</v>
      </c>
      <c r="N21" s="5" t="s">
        <v>32</v>
      </c>
      <c r="O21" s="5" t="s">
        <v>32</v>
      </c>
      <c r="P21" s="5" t="s">
        <v>32</v>
      </c>
      <c r="Q21" s="33"/>
    </row>
    <row r="22" spans="1:17" ht="27" customHeight="1" x14ac:dyDescent="0.15">
      <c r="A22" s="45"/>
      <c r="B22" s="7" t="s">
        <v>37</v>
      </c>
      <c r="C22" s="7" t="s">
        <v>38</v>
      </c>
      <c r="D22" s="11" t="s">
        <v>30</v>
      </c>
      <c r="E22" s="11" t="s">
        <v>31</v>
      </c>
      <c r="F22" s="12">
        <v>30239</v>
      </c>
      <c r="G22" s="8" t="s">
        <v>59</v>
      </c>
      <c r="H22" s="8" t="s">
        <v>40</v>
      </c>
      <c r="I22" s="10">
        <v>1500</v>
      </c>
      <c r="J22" s="10">
        <v>0</v>
      </c>
      <c r="K22" s="10">
        <v>1500</v>
      </c>
      <c r="L22" s="10">
        <f t="shared" si="1"/>
        <v>0</v>
      </c>
      <c r="M22" s="17">
        <f t="shared" si="2"/>
        <v>1</v>
      </c>
      <c r="N22" s="5" t="s">
        <v>32</v>
      </c>
      <c r="O22" s="5" t="s">
        <v>32</v>
      </c>
      <c r="P22" s="5" t="s">
        <v>32</v>
      </c>
      <c r="Q22" s="33"/>
    </row>
    <row r="23" spans="1:17" ht="27" customHeight="1" x14ac:dyDescent="0.15">
      <c r="A23" s="45"/>
      <c r="B23" s="7" t="s">
        <v>37</v>
      </c>
      <c r="C23" s="7" t="s">
        <v>38</v>
      </c>
      <c r="D23" s="11" t="s">
        <v>30</v>
      </c>
      <c r="E23" s="11" t="s">
        <v>31</v>
      </c>
      <c r="F23" s="12">
        <v>30201</v>
      </c>
      <c r="G23" s="8" t="s">
        <v>54</v>
      </c>
      <c r="H23" s="8" t="s">
        <v>40</v>
      </c>
      <c r="I23" s="10">
        <v>59400</v>
      </c>
      <c r="J23" s="10">
        <v>0</v>
      </c>
      <c r="K23" s="10">
        <v>59400</v>
      </c>
      <c r="L23" s="10">
        <f t="shared" si="1"/>
        <v>0</v>
      </c>
      <c r="M23" s="17">
        <f t="shared" si="2"/>
        <v>1</v>
      </c>
      <c r="N23" s="5" t="s">
        <v>32</v>
      </c>
      <c r="O23" s="5" t="s">
        <v>32</v>
      </c>
      <c r="P23" s="5" t="s">
        <v>32</v>
      </c>
      <c r="Q23" s="33"/>
    </row>
    <row r="24" spans="1:17" ht="27" customHeight="1" x14ac:dyDescent="0.15">
      <c r="A24" s="45"/>
      <c r="B24" s="7" t="s">
        <v>37</v>
      </c>
      <c r="C24" s="7" t="s">
        <v>38</v>
      </c>
      <c r="D24" s="11" t="s">
        <v>30</v>
      </c>
      <c r="E24" s="11" t="s">
        <v>31</v>
      </c>
      <c r="F24" s="12">
        <v>31002</v>
      </c>
      <c r="G24" s="8" t="s">
        <v>60</v>
      </c>
      <c r="H24" s="8" t="s">
        <v>40</v>
      </c>
      <c r="I24" s="10">
        <v>53500</v>
      </c>
      <c r="J24" s="10">
        <v>0</v>
      </c>
      <c r="K24" s="10">
        <v>51130</v>
      </c>
      <c r="L24" s="10">
        <f t="shared" si="1"/>
        <v>2370</v>
      </c>
      <c r="M24" s="17">
        <f t="shared" si="2"/>
        <v>0.95570093457943928</v>
      </c>
      <c r="N24" s="5" t="s">
        <v>32</v>
      </c>
      <c r="O24" s="5" t="s">
        <v>32</v>
      </c>
      <c r="P24" s="5" t="s">
        <v>32</v>
      </c>
      <c r="Q24" s="33"/>
    </row>
    <row r="25" spans="1:17" ht="27" customHeight="1" x14ac:dyDescent="0.15">
      <c r="A25" s="45"/>
      <c r="B25" s="7" t="s">
        <v>37</v>
      </c>
      <c r="C25" s="7" t="s">
        <v>38</v>
      </c>
      <c r="D25" s="11" t="s">
        <v>30</v>
      </c>
      <c r="E25" s="11" t="s">
        <v>31</v>
      </c>
      <c r="F25" s="12">
        <v>30213</v>
      </c>
      <c r="G25" s="8" t="s">
        <v>53</v>
      </c>
      <c r="H25" s="8" t="s">
        <v>40</v>
      </c>
      <c r="I25" s="10">
        <v>5000</v>
      </c>
      <c r="J25" s="10">
        <v>0</v>
      </c>
      <c r="K25" s="10">
        <v>5000</v>
      </c>
      <c r="L25" s="10">
        <f t="shared" si="1"/>
        <v>0</v>
      </c>
      <c r="M25" s="17">
        <f t="shared" si="2"/>
        <v>1</v>
      </c>
      <c r="N25" s="5" t="s">
        <v>32</v>
      </c>
      <c r="O25" s="5" t="s">
        <v>32</v>
      </c>
      <c r="P25" s="5" t="s">
        <v>32</v>
      </c>
      <c r="Q25" s="33"/>
    </row>
    <row r="26" spans="1:17" s="38" customFormat="1" ht="27" customHeight="1" x14ac:dyDescent="0.15">
      <c r="A26" s="20" t="s">
        <v>48</v>
      </c>
      <c r="B26" s="21"/>
      <c r="C26" s="21"/>
      <c r="D26" s="21"/>
      <c r="E26" s="21"/>
      <c r="F26" s="21"/>
      <c r="G26" s="21"/>
      <c r="H26" s="22"/>
      <c r="I26" s="13">
        <f>SUM(I17:I25)</f>
        <v>200000</v>
      </c>
      <c r="J26" s="13">
        <f>SUM(J17:J25)</f>
        <v>0</v>
      </c>
      <c r="K26" s="13">
        <f>SUM(K17:K25)</f>
        <v>197630</v>
      </c>
      <c r="L26" s="13">
        <f t="shared" si="1"/>
        <v>2370</v>
      </c>
      <c r="M26" s="16">
        <f t="shared" si="2"/>
        <v>0.98814999999999997</v>
      </c>
      <c r="N26" s="37"/>
      <c r="O26" s="37"/>
      <c r="P26" s="37"/>
      <c r="Q26" s="34"/>
    </row>
    <row r="27" spans="1:17" ht="27" customHeight="1" x14ac:dyDescent="0.15">
      <c r="A27" s="44" t="s">
        <v>41</v>
      </c>
      <c r="B27" s="7" t="s">
        <v>37</v>
      </c>
      <c r="C27" s="7" t="s">
        <v>38</v>
      </c>
      <c r="D27" s="11" t="s">
        <v>34</v>
      </c>
      <c r="E27" s="11" t="s">
        <v>35</v>
      </c>
      <c r="F27" s="12">
        <v>31002</v>
      </c>
      <c r="G27" s="8" t="s">
        <v>60</v>
      </c>
      <c r="H27" s="8" t="s">
        <v>41</v>
      </c>
      <c r="I27" s="10">
        <v>43000</v>
      </c>
      <c r="J27" s="10">
        <v>0</v>
      </c>
      <c r="K27" s="10">
        <v>36360</v>
      </c>
      <c r="L27" s="10">
        <f t="shared" si="1"/>
        <v>6640</v>
      </c>
      <c r="M27" s="17">
        <f t="shared" si="2"/>
        <v>0.84558139534883725</v>
      </c>
      <c r="N27" s="5" t="s">
        <v>32</v>
      </c>
      <c r="O27" s="5" t="s">
        <v>32</v>
      </c>
      <c r="P27" s="5" t="s">
        <v>32</v>
      </c>
      <c r="Q27" s="32"/>
    </row>
    <row r="28" spans="1:17" ht="27" customHeight="1" x14ac:dyDescent="0.15">
      <c r="A28" s="45"/>
      <c r="B28" s="7" t="s">
        <v>37</v>
      </c>
      <c r="C28" s="7" t="s">
        <v>38</v>
      </c>
      <c r="D28" s="11" t="s">
        <v>34</v>
      </c>
      <c r="E28" s="11" t="s">
        <v>35</v>
      </c>
      <c r="F28" s="12">
        <v>30201</v>
      </c>
      <c r="G28" s="8" t="s">
        <v>54</v>
      </c>
      <c r="H28" s="8" t="s">
        <v>41</v>
      </c>
      <c r="I28" s="10">
        <v>20000</v>
      </c>
      <c r="J28" s="10">
        <v>0</v>
      </c>
      <c r="K28" s="10">
        <v>20000</v>
      </c>
      <c r="L28" s="10">
        <f t="shared" si="1"/>
        <v>0</v>
      </c>
      <c r="M28" s="17">
        <f t="shared" si="2"/>
        <v>1</v>
      </c>
      <c r="N28" s="5" t="s">
        <v>32</v>
      </c>
      <c r="O28" s="5" t="s">
        <v>32</v>
      </c>
      <c r="P28" s="5" t="s">
        <v>32</v>
      </c>
      <c r="Q28" s="33"/>
    </row>
    <row r="29" spans="1:17" ht="27" customHeight="1" x14ac:dyDescent="0.15">
      <c r="A29" s="46"/>
      <c r="B29" s="7" t="s">
        <v>37</v>
      </c>
      <c r="C29" s="7" t="s">
        <v>38</v>
      </c>
      <c r="D29" s="11" t="s">
        <v>34</v>
      </c>
      <c r="E29" s="11" t="s">
        <v>35</v>
      </c>
      <c r="F29" s="12">
        <v>30213</v>
      </c>
      <c r="G29" s="8" t="s">
        <v>53</v>
      </c>
      <c r="H29" s="8" t="s">
        <v>41</v>
      </c>
      <c r="I29" s="10">
        <v>57000</v>
      </c>
      <c r="J29" s="10">
        <v>0</v>
      </c>
      <c r="K29" s="10">
        <v>51258.61</v>
      </c>
      <c r="L29" s="10">
        <f t="shared" si="1"/>
        <v>5741.3899999999994</v>
      </c>
      <c r="M29" s="17">
        <f t="shared" si="2"/>
        <v>0.89927385964912276</v>
      </c>
      <c r="N29" s="5" t="s">
        <v>32</v>
      </c>
      <c r="O29" s="5" t="s">
        <v>32</v>
      </c>
      <c r="P29" s="5" t="s">
        <v>32</v>
      </c>
      <c r="Q29" s="33"/>
    </row>
    <row r="30" spans="1:17" s="38" customFormat="1" ht="27" customHeight="1" x14ac:dyDescent="0.15">
      <c r="A30" s="20" t="s">
        <v>48</v>
      </c>
      <c r="B30" s="21"/>
      <c r="C30" s="21"/>
      <c r="D30" s="21"/>
      <c r="E30" s="21"/>
      <c r="F30" s="21"/>
      <c r="G30" s="21"/>
      <c r="H30" s="22"/>
      <c r="I30" s="13">
        <f>SUM(I27:I29)</f>
        <v>120000</v>
      </c>
      <c r="J30" s="13">
        <f t="shared" ref="J30:K30" si="4">SUM(J27:J29)</f>
        <v>0</v>
      </c>
      <c r="K30" s="13">
        <f t="shared" si="4"/>
        <v>107618.61</v>
      </c>
      <c r="L30" s="13">
        <f t="shared" si="1"/>
        <v>12381.39</v>
      </c>
      <c r="M30" s="16">
        <f t="shared" si="2"/>
        <v>0.89682174999999997</v>
      </c>
      <c r="N30" s="37"/>
      <c r="O30" s="37"/>
      <c r="P30" s="37"/>
      <c r="Q30" s="34"/>
    </row>
    <row r="31" spans="1:17" ht="27" customHeight="1" x14ac:dyDescent="0.15">
      <c r="A31" s="44" t="s">
        <v>42</v>
      </c>
      <c r="B31" s="7" t="s">
        <v>37</v>
      </c>
      <c r="C31" s="7" t="s">
        <v>38</v>
      </c>
      <c r="D31" s="11" t="s">
        <v>34</v>
      </c>
      <c r="E31" s="11" t="s">
        <v>35</v>
      </c>
      <c r="F31" s="12">
        <v>30299</v>
      </c>
      <c r="G31" s="8" t="s">
        <v>55</v>
      </c>
      <c r="H31" s="8" t="s">
        <v>42</v>
      </c>
      <c r="I31" s="10">
        <v>10000</v>
      </c>
      <c r="J31" s="10">
        <v>0</v>
      </c>
      <c r="K31" s="10">
        <v>10000</v>
      </c>
      <c r="L31" s="10">
        <f t="shared" si="1"/>
        <v>0</v>
      </c>
      <c r="M31" s="17">
        <f t="shared" si="2"/>
        <v>1</v>
      </c>
      <c r="N31" s="5" t="s">
        <v>32</v>
      </c>
      <c r="O31" s="5" t="s">
        <v>32</v>
      </c>
      <c r="P31" s="5" t="s">
        <v>32</v>
      </c>
      <c r="Q31" s="32"/>
    </row>
    <row r="32" spans="1:17" ht="27" customHeight="1" x14ac:dyDescent="0.15">
      <c r="A32" s="45"/>
      <c r="B32" s="7" t="s">
        <v>37</v>
      </c>
      <c r="C32" s="7" t="s">
        <v>38</v>
      </c>
      <c r="D32" s="11" t="s">
        <v>34</v>
      </c>
      <c r="E32" s="11" t="s">
        <v>35</v>
      </c>
      <c r="F32" s="12">
        <v>30202</v>
      </c>
      <c r="G32" s="8" t="s">
        <v>51</v>
      </c>
      <c r="H32" s="8" t="s">
        <v>42</v>
      </c>
      <c r="I32" s="10">
        <v>10000</v>
      </c>
      <c r="J32" s="10">
        <v>0</v>
      </c>
      <c r="K32" s="10">
        <v>10000</v>
      </c>
      <c r="L32" s="10">
        <f t="shared" si="1"/>
        <v>0</v>
      </c>
      <c r="M32" s="17">
        <f t="shared" si="2"/>
        <v>1</v>
      </c>
      <c r="N32" s="5" t="s">
        <v>32</v>
      </c>
      <c r="O32" s="5" t="s">
        <v>32</v>
      </c>
      <c r="P32" s="5" t="s">
        <v>32</v>
      </c>
      <c r="Q32" s="33"/>
    </row>
    <row r="33" spans="1:17" ht="27" customHeight="1" x14ac:dyDescent="0.15">
      <c r="A33" s="45"/>
      <c r="B33" s="7" t="s">
        <v>37</v>
      </c>
      <c r="C33" s="7" t="s">
        <v>38</v>
      </c>
      <c r="D33" s="11" t="s">
        <v>34</v>
      </c>
      <c r="E33" s="11" t="s">
        <v>35</v>
      </c>
      <c r="F33" s="12">
        <v>30201</v>
      </c>
      <c r="G33" s="8" t="s">
        <v>54</v>
      </c>
      <c r="H33" s="8" t="s">
        <v>42</v>
      </c>
      <c r="I33" s="10">
        <v>12000</v>
      </c>
      <c r="J33" s="10">
        <v>0</v>
      </c>
      <c r="K33" s="10">
        <v>8964.6</v>
      </c>
      <c r="L33" s="10">
        <f t="shared" si="1"/>
        <v>3035.3999999999996</v>
      </c>
      <c r="M33" s="17">
        <f t="shared" si="2"/>
        <v>0.74704999999999999</v>
      </c>
      <c r="N33" s="5" t="s">
        <v>32</v>
      </c>
      <c r="O33" s="5" t="s">
        <v>32</v>
      </c>
      <c r="P33" s="5" t="s">
        <v>32</v>
      </c>
      <c r="Q33" s="33"/>
    </row>
    <row r="34" spans="1:17" ht="27" customHeight="1" x14ac:dyDescent="0.15">
      <c r="A34" s="45"/>
      <c r="B34" s="7" t="s">
        <v>37</v>
      </c>
      <c r="C34" s="7" t="s">
        <v>38</v>
      </c>
      <c r="D34" s="11" t="s">
        <v>34</v>
      </c>
      <c r="E34" s="11" t="s">
        <v>35</v>
      </c>
      <c r="F34" s="12">
        <v>30227</v>
      </c>
      <c r="G34" s="8" t="s">
        <v>58</v>
      </c>
      <c r="H34" s="8" t="s">
        <v>42</v>
      </c>
      <c r="I34" s="10">
        <v>50000</v>
      </c>
      <c r="J34" s="10">
        <v>27570</v>
      </c>
      <c r="K34" s="10">
        <v>22430</v>
      </c>
      <c r="L34" s="10">
        <f t="shared" si="1"/>
        <v>0</v>
      </c>
      <c r="M34" s="17">
        <f t="shared" si="2"/>
        <v>1</v>
      </c>
      <c r="N34" s="5" t="s">
        <v>32</v>
      </c>
      <c r="O34" s="5" t="s">
        <v>32</v>
      </c>
      <c r="P34" s="5" t="s">
        <v>32</v>
      </c>
      <c r="Q34" s="33"/>
    </row>
    <row r="35" spans="1:17" ht="27" customHeight="1" x14ac:dyDescent="0.15">
      <c r="A35" s="45"/>
      <c r="B35" s="7" t="s">
        <v>37</v>
      </c>
      <c r="C35" s="7" t="s">
        <v>38</v>
      </c>
      <c r="D35" s="11" t="s">
        <v>34</v>
      </c>
      <c r="E35" s="11" t="s">
        <v>35</v>
      </c>
      <c r="F35" s="12">
        <v>30211</v>
      </c>
      <c r="G35" s="8" t="s">
        <v>56</v>
      </c>
      <c r="H35" s="8" t="s">
        <v>42</v>
      </c>
      <c r="I35" s="10">
        <v>5000</v>
      </c>
      <c r="J35" s="10">
        <v>0</v>
      </c>
      <c r="K35" s="10">
        <v>3050</v>
      </c>
      <c r="L35" s="10">
        <f t="shared" si="1"/>
        <v>1950</v>
      </c>
      <c r="M35" s="17">
        <f t="shared" si="2"/>
        <v>0.61</v>
      </c>
      <c r="N35" s="5" t="s">
        <v>32</v>
      </c>
      <c r="O35" s="5" t="s">
        <v>32</v>
      </c>
      <c r="P35" s="5" t="s">
        <v>32</v>
      </c>
      <c r="Q35" s="33"/>
    </row>
    <row r="36" spans="1:17" ht="27" customHeight="1" x14ac:dyDescent="0.15">
      <c r="A36" s="45"/>
      <c r="B36" s="7" t="s">
        <v>37</v>
      </c>
      <c r="C36" s="7" t="s">
        <v>38</v>
      </c>
      <c r="D36" s="11" t="s">
        <v>34</v>
      </c>
      <c r="E36" s="11" t="s">
        <v>35</v>
      </c>
      <c r="F36" s="12">
        <v>30213</v>
      </c>
      <c r="G36" s="8" t="s">
        <v>53</v>
      </c>
      <c r="H36" s="8" t="s">
        <v>42</v>
      </c>
      <c r="I36" s="10">
        <v>5000</v>
      </c>
      <c r="J36" s="10">
        <v>0</v>
      </c>
      <c r="K36" s="10">
        <v>5000</v>
      </c>
      <c r="L36" s="10">
        <f t="shared" si="1"/>
        <v>0</v>
      </c>
      <c r="M36" s="17">
        <f t="shared" si="2"/>
        <v>1</v>
      </c>
      <c r="N36" s="5" t="s">
        <v>32</v>
      </c>
      <c r="O36" s="5" t="s">
        <v>32</v>
      </c>
      <c r="P36" s="5" t="s">
        <v>32</v>
      </c>
      <c r="Q36" s="33"/>
    </row>
    <row r="37" spans="1:17" ht="27" customHeight="1" x14ac:dyDescent="0.15">
      <c r="A37" s="46"/>
      <c r="B37" s="7" t="s">
        <v>37</v>
      </c>
      <c r="C37" s="7" t="s">
        <v>38</v>
      </c>
      <c r="D37" s="11" t="s">
        <v>34</v>
      </c>
      <c r="E37" s="11" t="s">
        <v>35</v>
      </c>
      <c r="F37" s="12">
        <v>31002</v>
      </c>
      <c r="G37" s="8" t="s">
        <v>60</v>
      </c>
      <c r="H37" s="8" t="s">
        <v>42</v>
      </c>
      <c r="I37" s="10">
        <v>8000</v>
      </c>
      <c r="J37" s="10">
        <v>1800</v>
      </c>
      <c r="K37" s="10">
        <v>6200</v>
      </c>
      <c r="L37" s="10">
        <f t="shared" si="1"/>
        <v>0</v>
      </c>
      <c r="M37" s="17">
        <f t="shared" si="2"/>
        <v>1</v>
      </c>
      <c r="N37" s="5" t="s">
        <v>32</v>
      </c>
      <c r="O37" s="5" t="s">
        <v>32</v>
      </c>
      <c r="P37" s="5" t="s">
        <v>32</v>
      </c>
      <c r="Q37" s="33"/>
    </row>
    <row r="38" spans="1:17" s="38" customFormat="1" ht="27" customHeight="1" x14ac:dyDescent="0.15">
      <c r="A38" s="20" t="s">
        <v>48</v>
      </c>
      <c r="B38" s="21"/>
      <c r="C38" s="21"/>
      <c r="D38" s="21"/>
      <c r="E38" s="21"/>
      <c r="F38" s="21"/>
      <c r="G38" s="21"/>
      <c r="H38" s="22"/>
      <c r="I38" s="13">
        <f>SUM(I31:I37)</f>
        <v>100000</v>
      </c>
      <c r="J38" s="13">
        <f t="shared" ref="J38:K38" si="5">SUM(J31:J37)</f>
        <v>29370</v>
      </c>
      <c r="K38" s="13">
        <f t="shared" si="5"/>
        <v>65644.600000000006</v>
      </c>
      <c r="L38" s="13">
        <f t="shared" si="1"/>
        <v>4985.3999999999942</v>
      </c>
      <c r="M38" s="16">
        <f t="shared" si="2"/>
        <v>0.92941526263627361</v>
      </c>
      <c r="N38" s="37"/>
      <c r="O38" s="37"/>
      <c r="P38" s="37"/>
      <c r="Q38" s="34"/>
    </row>
    <row r="39" spans="1:17" ht="27" customHeight="1" x14ac:dyDescent="0.15">
      <c r="A39" s="44" t="s">
        <v>43</v>
      </c>
      <c r="B39" s="7" t="s">
        <v>37</v>
      </c>
      <c r="C39" s="7" t="s">
        <v>38</v>
      </c>
      <c r="D39" s="11" t="s">
        <v>25</v>
      </c>
      <c r="E39" s="11" t="s">
        <v>26</v>
      </c>
      <c r="F39" s="12">
        <v>30213</v>
      </c>
      <c r="G39" s="8" t="s">
        <v>53</v>
      </c>
      <c r="H39" s="8" t="s">
        <v>43</v>
      </c>
      <c r="I39" s="10">
        <v>5000</v>
      </c>
      <c r="J39" s="10">
        <v>0</v>
      </c>
      <c r="K39" s="10">
        <v>5000</v>
      </c>
      <c r="L39" s="10">
        <f t="shared" si="1"/>
        <v>0</v>
      </c>
      <c r="M39" s="17">
        <f t="shared" si="2"/>
        <v>1</v>
      </c>
      <c r="N39" s="5" t="s">
        <v>32</v>
      </c>
      <c r="O39" s="5" t="s">
        <v>32</v>
      </c>
      <c r="P39" s="5" t="s">
        <v>32</v>
      </c>
      <c r="Q39" s="32"/>
    </row>
    <row r="40" spans="1:17" ht="27" customHeight="1" x14ac:dyDescent="0.15">
      <c r="A40" s="45"/>
      <c r="B40" s="7" t="s">
        <v>37</v>
      </c>
      <c r="C40" s="7" t="s">
        <v>38</v>
      </c>
      <c r="D40" s="11" t="s">
        <v>25</v>
      </c>
      <c r="E40" s="11" t="s">
        <v>26</v>
      </c>
      <c r="F40" s="12">
        <v>30201</v>
      </c>
      <c r="G40" s="8" t="s">
        <v>54</v>
      </c>
      <c r="H40" s="8" t="s">
        <v>43</v>
      </c>
      <c r="I40" s="10">
        <v>100000</v>
      </c>
      <c r="J40" s="10">
        <v>0</v>
      </c>
      <c r="K40" s="10">
        <v>90544.18</v>
      </c>
      <c r="L40" s="10">
        <f t="shared" si="1"/>
        <v>9455.820000000007</v>
      </c>
      <c r="M40" s="17">
        <f t="shared" si="2"/>
        <v>0.90544179999999996</v>
      </c>
      <c r="N40" s="5" t="s">
        <v>32</v>
      </c>
      <c r="O40" s="5" t="s">
        <v>32</v>
      </c>
      <c r="P40" s="5" t="s">
        <v>32</v>
      </c>
      <c r="Q40" s="33"/>
    </row>
    <row r="41" spans="1:17" ht="27" customHeight="1" x14ac:dyDescent="0.15">
      <c r="A41" s="45"/>
      <c r="B41" s="7" t="s">
        <v>37</v>
      </c>
      <c r="C41" s="7" t="s">
        <v>38</v>
      </c>
      <c r="D41" s="11" t="s">
        <v>25</v>
      </c>
      <c r="E41" s="11" t="s">
        <v>26</v>
      </c>
      <c r="F41" s="12">
        <v>30202</v>
      </c>
      <c r="G41" s="8" t="s">
        <v>51</v>
      </c>
      <c r="H41" s="8" t="s">
        <v>43</v>
      </c>
      <c r="I41" s="10">
        <v>30000</v>
      </c>
      <c r="J41" s="10">
        <v>0</v>
      </c>
      <c r="K41" s="10">
        <v>28500</v>
      </c>
      <c r="L41" s="10">
        <f t="shared" si="1"/>
        <v>1500</v>
      </c>
      <c r="M41" s="17">
        <f t="shared" si="2"/>
        <v>0.95</v>
      </c>
      <c r="N41" s="5" t="s">
        <v>32</v>
      </c>
      <c r="O41" s="5" t="s">
        <v>32</v>
      </c>
      <c r="P41" s="5" t="s">
        <v>32</v>
      </c>
      <c r="Q41" s="33"/>
    </row>
    <row r="42" spans="1:17" ht="27" customHeight="1" x14ac:dyDescent="0.15">
      <c r="A42" s="45"/>
      <c r="B42" s="7" t="s">
        <v>37</v>
      </c>
      <c r="C42" s="7" t="s">
        <v>38</v>
      </c>
      <c r="D42" s="11" t="s">
        <v>25</v>
      </c>
      <c r="E42" s="11" t="s">
        <v>26</v>
      </c>
      <c r="F42" s="12">
        <v>30211</v>
      </c>
      <c r="G42" s="8" t="s">
        <v>56</v>
      </c>
      <c r="H42" s="8" t="s">
        <v>43</v>
      </c>
      <c r="I42" s="10">
        <v>5000</v>
      </c>
      <c r="J42" s="10">
        <v>0</v>
      </c>
      <c r="K42" s="10">
        <v>4968</v>
      </c>
      <c r="L42" s="10">
        <f t="shared" si="1"/>
        <v>32</v>
      </c>
      <c r="M42" s="17">
        <f t="shared" si="2"/>
        <v>0.99360000000000004</v>
      </c>
      <c r="N42" s="5" t="s">
        <v>32</v>
      </c>
      <c r="O42" s="5" t="s">
        <v>32</v>
      </c>
      <c r="P42" s="5" t="s">
        <v>32</v>
      </c>
      <c r="Q42" s="33"/>
    </row>
    <row r="43" spans="1:17" ht="27" customHeight="1" x14ac:dyDescent="0.15">
      <c r="A43" s="45"/>
      <c r="B43" s="7" t="s">
        <v>37</v>
      </c>
      <c r="C43" s="7" t="s">
        <v>38</v>
      </c>
      <c r="D43" s="11" t="s">
        <v>25</v>
      </c>
      <c r="E43" s="11" t="s">
        <v>26</v>
      </c>
      <c r="F43" s="12">
        <v>30227</v>
      </c>
      <c r="G43" s="8" t="s">
        <v>58</v>
      </c>
      <c r="H43" s="8" t="s">
        <v>43</v>
      </c>
      <c r="I43" s="10">
        <v>200000</v>
      </c>
      <c r="J43" s="10">
        <v>0</v>
      </c>
      <c r="K43" s="10">
        <v>196570</v>
      </c>
      <c r="L43" s="10">
        <f t="shared" si="1"/>
        <v>3430</v>
      </c>
      <c r="M43" s="17">
        <f t="shared" si="2"/>
        <v>0.98285</v>
      </c>
      <c r="N43" s="5" t="s">
        <v>32</v>
      </c>
      <c r="O43" s="5" t="s">
        <v>32</v>
      </c>
      <c r="P43" s="5" t="s">
        <v>32</v>
      </c>
      <c r="Q43" s="33"/>
    </row>
    <row r="44" spans="1:17" ht="27" customHeight="1" x14ac:dyDescent="0.15">
      <c r="A44" s="45"/>
      <c r="B44" s="7" t="s">
        <v>37</v>
      </c>
      <c r="C44" s="7" t="s">
        <v>38</v>
      </c>
      <c r="D44" s="11" t="s">
        <v>25</v>
      </c>
      <c r="E44" s="11" t="s">
        <v>26</v>
      </c>
      <c r="F44" s="12">
        <v>30226</v>
      </c>
      <c r="G44" s="8" t="s">
        <v>52</v>
      </c>
      <c r="H44" s="8" t="s">
        <v>43</v>
      </c>
      <c r="I44" s="10">
        <v>20000</v>
      </c>
      <c r="J44" s="10">
        <v>0</v>
      </c>
      <c r="K44" s="10">
        <v>12500</v>
      </c>
      <c r="L44" s="10">
        <f t="shared" si="1"/>
        <v>7500</v>
      </c>
      <c r="M44" s="17">
        <f t="shared" si="2"/>
        <v>0.625</v>
      </c>
      <c r="N44" s="5" t="s">
        <v>32</v>
      </c>
      <c r="O44" s="5" t="s">
        <v>32</v>
      </c>
      <c r="P44" s="5" t="s">
        <v>32</v>
      </c>
      <c r="Q44" s="33"/>
    </row>
    <row r="45" spans="1:17" ht="27" customHeight="1" x14ac:dyDescent="0.15">
      <c r="A45" s="46"/>
      <c r="B45" s="7" t="s">
        <v>37</v>
      </c>
      <c r="C45" s="7" t="s">
        <v>38</v>
      </c>
      <c r="D45" s="11" t="s">
        <v>25</v>
      </c>
      <c r="E45" s="11" t="s">
        <v>26</v>
      </c>
      <c r="F45" s="12">
        <v>30299</v>
      </c>
      <c r="G45" s="8" t="s">
        <v>55</v>
      </c>
      <c r="H45" s="8" t="s">
        <v>43</v>
      </c>
      <c r="I45" s="10">
        <v>40000</v>
      </c>
      <c r="J45" s="10">
        <v>0</v>
      </c>
      <c r="K45" s="10">
        <v>35431.300000000003</v>
      </c>
      <c r="L45" s="10">
        <f t="shared" si="1"/>
        <v>4568.6999999999971</v>
      </c>
      <c r="M45" s="17">
        <f t="shared" si="2"/>
        <v>0.88578250000000003</v>
      </c>
      <c r="N45" s="5" t="s">
        <v>32</v>
      </c>
      <c r="O45" s="5" t="s">
        <v>32</v>
      </c>
      <c r="P45" s="5" t="s">
        <v>32</v>
      </c>
      <c r="Q45" s="33"/>
    </row>
    <row r="46" spans="1:17" s="38" customFormat="1" ht="27" customHeight="1" x14ac:dyDescent="0.15">
      <c r="A46" s="20" t="s">
        <v>48</v>
      </c>
      <c r="B46" s="21"/>
      <c r="C46" s="21"/>
      <c r="D46" s="21"/>
      <c r="E46" s="21"/>
      <c r="F46" s="21"/>
      <c r="G46" s="21"/>
      <c r="H46" s="22"/>
      <c r="I46" s="13">
        <f>SUM(I39:I45)</f>
        <v>400000</v>
      </c>
      <c r="J46" s="13">
        <f>SUM(J39:J45)</f>
        <v>0</v>
      </c>
      <c r="K46" s="13">
        <f>SUM(K39:K45)</f>
        <v>373513.48</v>
      </c>
      <c r="L46" s="13">
        <f t="shared" si="1"/>
        <v>26486.520000000019</v>
      </c>
      <c r="M46" s="16">
        <f t="shared" si="2"/>
        <v>0.93378369999999999</v>
      </c>
      <c r="N46" s="37"/>
      <c r="O46" s="37"/>
      <c r="P46" s="37"/>
      <c r="Q46" s="34"/>
    </row>
    <row r="47" spans="1:17" ht="27" customHeight="1" x14ac:dyDescent="0.15">
      <c r="A47" s="44" t="s">
        <v>44</v>
      </c>
      <c r="B47" s="7" t="s">
        <v>37</v>
      </c>
      <c r="C47" s="7" t="s">
        <v>38</v>
      </c>
      <c r="D47" s="11" t="s">
        <v>36</v>
      </c>
      <c r="E47" s="11" t="s">
        <v>61</v>
      </c>
      <c r="F47" s="12">
        <v>30202</v>
      </c>
      <c r="G47" s="8" t="s">
        <v>51</v>
      </c>
      <c r="H47" s="8" t="s">
        <v>44</v>
      </c>
      <c r="I47" s="10">
        <v>10000</v>
      </c>
      <c r="J47" s="10">
        <v>0</v>
      </c>
      <c r="K47" s="10">
        <v>10000</v>
      </c>
      <c r="L47" s="10">
        <f t="shared" si="1"/>
        <v>0</v>
      </c>
      <c r="M47" s="17">
        <f t="shared" si="2"/>
        <v>1</v>
      </c>
      <c r="N47" s="5" t="s">
        <v>32</v>
      </c>
      <c r="O47" s="5" t="s">
        <v>32</v>
      </c>
      <c r="P47" s="5" t="s">
        <v>32</v>
      </c>
      <c r="Q47" s="32"/>
    </row>
    <row r="48" spans="1:17" ht="27" customHeight="1" x14ac:dyDescent="0.15">
      <c r="A48" s="46"/>
      <c r="B48" s="7" t="s">
        <v>37</v>
      </c>
      <c r="C48" s="7" t="s">
        <v>38</v>
      </c>
      <c r="D48" s="11" t="s">
        <v>36</v>
      </c>
      <c r="E48" s="11" t="s">
        <v>61</v>
      </c>
      <c r="F48" s="12">
        <v>30201</v>
      </c>
      <c r="G48" s="8" t="s">
        <v>54</v>
      </c>
      <c r="H48" s="8" t="s">
        <v>44</v>
      </c>
      <c r="I48" s="10">
        <v>30000</v>
      </c>
      <c r="J48" s="10">
        <v>0</v>
      </c>
      <c r="K48" s="10">
        <v>30000</v>
      </c>
      <c r="L48" s="10">
        <f t="shared" si="1"/>
        <v>0</v>
      </c>
      <c r="M48" s="17">
        <f t="shared" si="2"/>
        <v>1</v>
      </c>
      <c r="N48" s="5" t="s">
        <v>32</v>
      </c>
      <c r="O48" s="5" t="s">
        <v>32</v>
      </c>
      <c r="P48" s="5" t="s">
        <v>32</v>
      </c>
      <c r="Q48" s="33"/>
    </row>
    <row r="49" spans="1:17" s="38" customFormat="1" ht="27" customHeight="1" x14ac:dyDescent="0.15">
      <c r="A49" s="20" t="s">
        <v>48</v>
      </c>
      <c r="B49" s="21"/>
      <c r="C49" s="21"/>
      <c r="D49" s="21"/>
      <c r="E49" s="21"/>
      <c r="F49" s="21"/>
      <c r="G49" s="21"/>
      <c r="H49" s="22"/>
      <c r="I49" s="13">
        <f>SUM(I47:I48)</f>
        <v>40000</v>
      </c>
      <c r="J49" s="13">
        <f>SUM(J47:J48)</f>
        <v>0</v>
      </c>
      <c r="K49" s="13">
        <f>SUM(K47:K48)</f>
        <v>40000</v>
      </c>
      <c r="L49" s="13">
        <f t="shared" si="1"/>
        <v>0</v>
      </c>
      <c r="M49" s="16">
        <f t="shared" si="2"/>
        <v>1</v>
      </c>
      <c r="N49" s="37"/>
      <c r="O49" s="37"/>
      <c r="P49" s="37"/>
      <c r="Q49" s="34"/>
    </row>
    <row r="50" spans="1:17" ht="27" customHeight="1" x14ac:dyDescent="0.15">
      <c r="A50" s="44" t="s">
        <v>45</v>
      </c>
      <c r="B50" s="7" t="s">
        <v>37</v>
      </c>
      <c r="C50" s="7" t="s">
        <v>38</v>
      </c>
      <c r="D50" s="11" t="s">
        <v>29</v>
      </c>
      <c r="E50" s="11" t="s">
        <v>62</v>
      </c>
      <c r="F50" s="12">
        <v>30211</v>
      </c>
      <c r="G50" s="8" t="s">
        <v>56</v>
      </c>
      <c r="H50" s="8" t="s">
        <v>45</v>
      </c>
      <c r="I50" s="10">
        <v>10000</v>
      </c>
      <c r="J50" s="10">
        <v>5000</v>
      </c>
      <c r="K50" s="10">
        <v>4920</v>
      </c>
      <c r="L50" s="10">
        <f t="shared" si="1"/>
        <v>80</v>
      </c>
      <c r="M50" s="17">
        <f t="shared" si="2"/>
        <v>0.98399999999999999</v>
      </c>
      <c r="N50" s="5" t="s">
        <v>32</v>
      </c>
      <c r="O50" s="5" t="s">
        <v>32</v>
      </c>
      <c r="P50" s="5" t="s">
        <v>32</v>
      </c>
      <c r="Q50" s="32"/>
    </row>
    <row r="51" spans="1:17" ht="27" customHeight="1" x14ac:dyDescent="0.15">
      <c r="A51" s="45"/>
      <c r="B51" s="7" t="s">
        <v>37</v>
      </c>
      <c r="C51" s="7" t="s">
        <v>38</v>
      </c>
      <c r="D51" s="11" t="s">
        <v>29</v>
      </c>
      <c r="E51" s="11" t="s">
        <v>62</v>
      </c>
      <c r="F51" s="12">
        <v>30201</v>
      </c>
      <c r="G51" s="8" t="s">
        <v>54</v>
      </c>
      <c r="H51" s="8" t="s">
        <v>45</v>
      </c>
      <c r="I51" s="10">
        <v>30000</v>
      </c>
      <c r="J51" s="10">
        <v>0</v>
      </c>
      <c r="K51" s="10">
        <v>30000</v>
      </c>
      <c r="L51" s="10">
        <f t="shared" si="1"/>
        <v>0</v>
      </c>
      <c r="M51" s="17">
        <f t="shared" si="2"/>
        <v>1</v>
      </c>
      <c r="N51" s="5" t="s">
        <v>32</v>
      </c>
      <c r="O51" s="5" t="s">
        <v>32</v>
      </c>
      <c r="P51" s="5" t="s">
        <v>32</v>
      </c>
      <c r="Q51" s="33"/>
    </row>
    <row r="52" spans="1:17" ht="27" customHeight="1" x14ac:dyDescent="0.15">
      <c r="A52" s="45"/>
      <c r="B52" s="7" t="s">
        <v>37</v>
      </c>
      <c r="C52" s="7" t="s">
        <v>38</v>
      </c>
      <c r="D52" s="11" t="s">
        <v>29</v>
      </c>
      <c r="E52" s="11" t="s">
        <v>62</v>
      </c>
      <c r="F52" s="12">
        <v>30202</v>
      </c>
      <c r="G52" s="8" t="s">
        <v>51</v>
      </c>
      <c r="H52" s="8" t="s">
        <v>45</v>
      </c>
      <c r="I52" s="10">
        <v>20000</v>
      </c>
      <c r="J52" s="10">
        <v>0</v>
      </c>
      <c r="K52" s="10">
        <v>12876</v>
      </c>
      <c r="L52" s="10">
        <f t="shared" si="1"/>
        <v>7124</v>
      </c>
      <c r="M52" s="17">
        <f t="shared" si="2"/>
        <v>0.64380000000000004</v>
      </c>
      <c r="N52" s="5" t="s">
        <v>32</v>
      </c>
      <c r="O52" s="5" t="s">
        <v>32</v>
      </c>
      <c r="P52" s="5" t="s">
        <v>32</v>
      </c>
      <c r="Q52" s="33"/>
    </row>
    <row r="53" spans="1:17" ht="27" customHeight="1" x14ac:dyDescent="0.15">
      <c r="A53" s="45"/>
      <c r="B53" s="7" t="s">
        <v>37</v>
      </c>
      <c r="C53" s="7" t="s">
        <v>38</v>
      </c>
      <c r="D53" s="11" t="s">
        <v>29</v>
      </c>
      <c r="E53" s="11" t="s">
        <v>62</v>
      </c>
      <c r="F53" s="12">
        <v>30226</v>
      </c>
      <c r="G53" s="8" t="s">
        <v>52</v>
      </c>
      <c r="H53" s="8" t="s">
        <v>45</v>
      </c>
      <c r="I53" s="10">
        <v>700000</v>
      </c>
      <c r="J53" s="10">
        <v>120000</v>
      </c>
      <c r="K53" s="10">
        <v>579900</v>
      </c>
      <c r="L53" s="10">
        <f t="shared" si="1"/>
        <v>100</v>
      </c>
      <c r="M53" s="17">
        <f t="shared" si="2"/>
        <v>0.9998275862068966</v>
      </c>
      <c r="N53" s="5" t="s">
        <v>32</v>
      </c>
      <c r="O53" s="5" t="s">
        <v>32</v>
      </c>
      <c r="P53" s="5" t="s">
        <v>32</v>
      </c>
      <c r="Q53" s="33"/>
    </row>
    <row r="54" spans="1:17" ht="27" customHeight="1" x14ac:dyDescent="0.15">
      <c r="A54" s="45"/>
      <c r="B54" s="7" t="s">
        <v>37</v>
      </c>
      <c r="C54" s="7" t="s">
        <v>38</v>
      </c>
      <c r="D54" s="11" t="s">
        <v>29</v>
      </c>
      <c r="E54" s="11" t="s">
        <v>62</v>
      </c>
      <c r="F54" s="12">
        <v>30213</v>
      </c>
      <c r="G54" s="8" t="s">
        <v>53</v>
      </c>
      <c r="H54" s="8" t="s">
        <v>45</v>
      </c>
      <c r="I54" s="10">
        <v>10000</v>
      </c>
      <c r="J54" s="10">
        <v>0</v>
      </c>
      <c r="K54" s="10">
        <v>10000</v>
      </c>
      <c r="L54" s="10">
        <f t="shared" si="1"/>
        <v>0</v>
      </c>
      <c r="M54" s="17">
        <f t="shared" si="2"/>
        <v>1</v>
      </c>
      <c r="N54" s="5" t="s">
        <v>32</v>
      </c>
      <c r="O54" s="5" t="s">
        <v>32</v>
      </c>
      <c r="P54" s="5" t="s">
        <v>32</v>
      </c>
      <c r="Q54" s="33"/>
    </row>
    <row r="55" spans="1:17" ht="27" customHeight="1" x14ac:dyDescent="0.15">
      <c r="A55" s="46"/>
      <c r="B55" s="7" t="s">
        <v>37</v>
      </c>
      <c r="C55" s="7" t="s">
        <v>38</v>
      </c>
      <c r="D55" s="11" t="s">
        <v>29</v>
      </c>
      <c r="E55" s="11" t="s">
        <v>62</v>
      </c>
      <c r="F55" s="12">
        <v>30299</v>
      </c>
      <c r="G55" s="8" t="s">
        <v>55</v>
      </c>
      <c r="H55" s="8" t="s">
        <v>45</v>
      </c>
      <c r="I55" s="10">
        <v>6128</v>
      </c>
      <c r="J55" s="10">
        <v>0</v>
      </c>
      <c r="K55" s="10">
        <v>6128</v>
      </c>
      <c r="L55" s="10">
        <f t="shared" si="1"/>
        <v>0</v>
      </c>
      <c r="M55" s="17">
        <f t="shared" si="2"/>
        <v>1</v>
      </c>
      <c r="N55" s="5" t="s">
        <v>32</v>
      </c>
      <c r="O55" s="5" t="s">
        <v>32</v>
      </c>
      <c r="P55" s="5" t="s">
        <v>32</v>
      </c>
      <c r="Q55" s="33"/>
    </row>
    <row r="56" spans="1:17" ht="27" customHeight="1" x14ac:dyDescent="0.15">
      <c r="A56" s="35"/>
      <c r="B56" s="7" t="s">
        <v>37</v>
      </c>
      <c r="C56" s="7" t="s">
        <v>38</v>
      </c>
      <c r="D56" s="11" t="s">
        <v>29</v>
      </c>
      <c r="E56" s="11" t="s">
        <v>62</v>
      </c>
      <c r="F56" s="14">
        <v>30214</v>
      </c>
      <c r="G56" s="36" t="s">
        <v>76</v>
      </c>
      <c r="H56" s="18" t="s">
        <v>45</v>
      </c>
      <c r="I56" s="10">
        <v>23872</v>
      </c>
      <c r="J56" s="10">
        <v>0</v>
      </c>
      <c r="K56" s="10">
        <v>23872</v>
      </c>
      <c r="L56" s="10">
        <f t="shared" si="1"/>
        <v>0</v>
      </c>
      <c r="M56" s="17">
        <f t="shared" si="2"/>
        <v>1</v>
      </c>
      <c r="N56" s="5" t="s">
        <v>32</v>
      </c>
      <c r="O56" s="5" t="s">
        <v>32</v>
      </c>
      <c r="P56" s="5" t="s">
        <v>32</v>
      </c>
      <c r="Q56" s="33"/>
    </row>
    <row r="57" spans="1:17" s="38" customFormat="1" ht="27" customHeight="1" x14ac:dyDescent="0.15">
      <c r="A57" s="20" t="s">
        <v>48</v>
      </c>
      <c r="B57" s="21"/>
      <c r="C57" s="21"/>
      <c r="D57" s="21"/>
      <c r="E57" s="21"/>
      <c r="F57" s="21"/>
      <c r="G57" s="21"/>
      <c r="H57" s="22"/>
      <c r="I57" s="13">
        <f>SUM(I50:I56)</f>
        <v>800000</v>
      </c>
      <c r="J57" s="13">
        <f>SUM(J50:J55)</f>
        <v>125000</v>
      </c>
      <c r="K57" s="13">
        <f>SUM(K50:K56)</f>
        <v>667696</v>
      </c>
      <c r="L57" s="13">
        <f t="shared" si="1"/>
        <v>7304</v>
      </c>
      <c r="M57" s="16">
        <f t="shared" si="2"/>
        <v>0.98917925925925931</v>
      </c>
      <c r="N57" s="37"/>
      <c r="O57" s="37"/>
      <c r="P57" s="37"/>
      <c r="Q57" s="34"/>
    </row>
    <row r="58" spans="1:17" ht="27" customHeight="1" x14ac:dyDescent="0.15">
      <c r="A58" s="44" t="s">
        <v>63</v>
      </c>
      <c r="B58" s="7" t="s">
        <v>37</v>
      </c>
      <c r="C58" s="7" t="s">
        <v>38</v>
      </c>
      <c r="D58" s="11" t="s">
        <v>27</v>
      </c>
      <c r="E58" s="11" t="s">
        <v>28</v>
      </c>
      <c r="F58" s="12">
        <v>30211</v>
      </c>
      <c r="G58" s="8" t="s">
        <v>56</v>
      </c>
      <c r="H58" s="8" t="s">
        <v>63</v>
      </c>
      <c r="I58" s="10">
        <v>10000</v>
      </c>
      <c r="J58" s="10">
        <v>5000</v>
      </c>
      <c r="K58" s="10">
        <v>3774.76</v>
      </c>
      <c r="L58" s="10">
        <f t="shared" si="1"/>
        <v>1225.2399999999998</v>
      </c>
      <c r="M58" s="17">
        <f t="shared" si="2"/>
        <v>0.75495200000000007</v>
      </c>
      <c r="N58" s="5" t="s">
        <v>32</v>
      </c>
      <c r="O58" s="5" t="s">
        <v>32</v>
      </c>
      <c r="P58" s="5" t="s">
        <v>32</v>
      </c>
      <c r="Q58" s="32"/>
    </row>
    <row r="59" spans="1:17" ht="27" customHeight="1" x14ac:dyDescent="0.15">
      <c r="A59" s="45"/>
      <c r="B59" s="7" t="s">
        <v>37</v>
      </c>
      <c r="C59" s="7" t="s">
        <v>38</v>
      </c>
      <c r="D59" s="11" t="s">
        <v>27</v>
      </c>
      <c r="E59" s="11" t="s">
        <v>28</v>
      </c>
      <c r="F59" s="12">
        <v>30227</v>
      </c>
      <c r="G59" s="8" t="s">
        <v>58</v>
      </c>
      <c r="H59" s="8" t="s">
        <v>63</v>
      </c>
      <c r="I59" s="10">
        <v>153670</v>
      </c>
      <c r="J59" s="10">
        <v>0</v>
      </c>
      <c r="K59" s="10">
        <v>149000</v>
      </c>
      <c r="L59" s="10">
        <f t="shared" si="1"/>
        <v>4670</v>
      </c>
      <c r="M59" s="17">
        <f t="shared" si="2"/>
        <v>0.96961020368321726</v>
      </c>
      <c r="N59" s="5" t="s">
        <v>32</v>
      </c>
      <c r="O59" s="5" t="s">
        <v>32</v>
      </c>
      <c r="P59" s="5" t="s">
        <v>32</v>
      </c>
      <c r="Q59" s="33"/>
    </row>
    <row r="60" spans="1:17" ht="27" customHeight="1" x14ac:dyDescent="0.15">
      <c r="A60" s="45"/>
      <c r="B60" s="7" t="s">
        <v>37</v>
      </c>
      <c r="C60" s="7" t="s">
        <v>38</v>
      </c>
      <c r="D60" s="11" t="s">
        <v>27</v>
      </c>
      <c r="E60" s="11" t="s">
        <v>28</v>
      </c>
      <c r="F60" s="12">
        <v>30201</v>
      </c>
      <c r="G60" s="8" t="s">
        <v>54</v>
      </c>
      <c r="H60" s="8" t="s">
        <v>63</v>
      </c>
      <c r="I60" s="10">
        <v>4000</v>
      </c>
      <c r="J60" s="10">
        <v>0</v>
      </c>
      <c r="K60" s="10">
        <v>4000</v>
      </c>
      <c r="L60" s="10">
        <f t="shared" si="1"/>
        <v>0</v>
      </c>
      <c r="M60" s="17">
        <f t="shared" si="2"/>
        <v>1</v>
      </c>
      <c r="N60" s="5" t="s">
        <v>32</v>
      </c>
      <c r="O60" s="5" t="s">
        <v>32</v>
      </c>
      <c r="P60" s="5" t="s">
        <v>32</v>
      </c>
      <c r="Q60" s="33"/>
    </row>
    <row r="61" spans="1:17" ht="27" customHeight="1" x14ac:dyDescent="0.15">
      <c r="A61" s="45"/>
      <c r="B61" s="7" t="s">
        <v>37</v>
      </c>
      <c r="C61" s="7" t="s">
        <v>38</v>
      </c>
      <c r="D61" s="11" t="s">
        <v>27</v>
      </c>
      <c r="E61" s="11" t="s">
        <v>28</v>
      </c>
      <c r="F61" s="12">
        <v>30213</v>
      </c>
      <c r="G61" s="8" t="s">
        <v>53</v>
      </c>
      <c r="H61" s="8" t="s">
        <v>63</v>
      </c>
      <c r="I61" s="10">
        <v>10000</v>
      </c>
      <c r="J61" s="10">
        <v>0</v>
      </c>
      <c r="K61" s="10">
        <v>10000</v>
      </c>
      <c r="L61" s="10">
        <f t="shared" si="1"/>
        <v>0</v>
      </c>
      <c r="M61" s="17">
        <f t="shared" si="2"/>
        <v>1</v>
      </c>
      <c r="N61" s="5" t="s">
        <v>32</v>
      </c>
      <c r="O61" s="5" t="s">
        <v>32</v>
      </c>
      <c r="P61" s="5" t="s">
        <v>32</v>
      </c>
      <c r="Q61" s="33"/>
    </row>
    <row r="62" spans="1:17" s="6" customFormat="1" ht="27" customHeight="1" x14ac:dyDescent="0.15">
      <c r="A62" s="45"/>
      <c r="B62" s="7" t="s">
        <v>37</v>
      </c>
      <c r="C62" s="7" t="s">
        <v>38</v>
      </c>
      <c r="D62" s="11" t="s">
        <v>27</v>
      </c>
      <c r="E62" s="11" t="s">
        <v>28</v>
      </c>
      <c r="F62" s="12">
        <v>31002</v>
      </c>
      <c r="G62" s="8" t="s">
        <v>60</v>
      </c>
      <c r="H62" s="8" t="s">
        <v>63</v>
      </c>
      <c r="I62" s="10">
        <v>12000</v>
      </c>
      <c r="J62" s="10">
        <v>4502</v>
      </c>
      <c r="K62" s="10">
        <v>7498</v>
      </c>
      <c r="L62" s="10">
        <f t="shared" si="1"/>
        <v>0</v>
      </c>
      <c r="M62" s="17">
        <f t="shared" si="2"/>
        <v>1</v>
      </c>
      <c r="N62" s="5" t="s">
        <v>32</v>
      </c>
      <c r="O62" s="5" t="s">
        <v>32</v>
      </c>
      <c r="P62" s="5" t="s">
        <v>32</v>
      </c>
      <c r="Q62" s="33"/>
    </row>
    <row r="63" spans="1:17" s="6" customFormat="1" ht="27" customHeight="1" x14ac:dyDescent="0.15">
      <c r="A63" s="46"/>
      <c r="B63" s="7" t="s">
        <v>37</v>
      </c>
      <c r="C63" s="7" t="s">
        <v>38</v>
      </c>
      <c r="D63" s="11" t="s">
        <v>27</v>
      </c>
      <c r="E63" s="11" t="s">
        <v>28</v>
      </c>
      <c r="F63" s="12">
        <v>30227</v>
      </c>
      <c r="G63" s="8" t="s">
        <v>64</v>
      </c>
      <c r="H63" s="8" t="s">
        <v>63</v>
      </c>
      <c r="I63" s="10">
        <v>10330</v>
      </c>
      <c r="J63" s="10">
        <v>0</v>
      </c>
      <c r="K63" s="10">
        <v>10330</v>
      </c>
      <c r="L63" s="10">
        <f t="shared" si="1"/>
        <v>0</v>
      </c>
      <c r="M63" s="17">
        <f t="shared" si="2"/>
        <v>1</v>
      </c>
      <c r="N63" s="5" t="s">
        <v>32</v>
      </c>
      <c r="O63" s="5" t="s">
        <v>32</v>
      </c>
      <c r="P63" s="5" t="s">
        <v>32</v>
      </c>
      <c r="Q63" s="33"/>
    </row>
    <row r="64" spans="1:17" s="39" customFormat="1" ht="27" customHeight="1" x14ac:dyDescent="0.15">
      <c r="A64" s="20" t="s">
        <v>48</v>
      </c>
      <c r="B64" s="21"/>
      <c r="C64" s="21"/>
      <c r="D64" s="21"/>
      <c r="E64" s="21"/>
      <c r="F64" s="21"/>
      <c r="G64" s="21"/>
      <c r="H64" s="22"/>
      <c r="I64" s="13">
        <f>SUM(I58:I63)</f>
        <v>200000</v>
      </c>
      <c r="J64" s="13">
        <f>SUM(J58:J63)</f>
        <v>9502</v>
      </c>
      <c r="K64" s="13">
        <f>SUM(K58:K63)</f>
        <v>184602.76</v>
      </c>
      <c r="L64" s="13">
        <f t="shared" si="1"/>
        <v>5895.2399999999907</v>
      </c>
      <c r="M64" s="16">
        <f t="shared" si="2"/>
        <v>0.9690535333704291</v>
      </c>
      <c r="N64" s="37"/>
      <c r="O64" s="37"/>
      <c r="P64" s="37"/>
      <c r="Q64" s="34"/>
    </row>
    <row r="65" spans="1:17" s="6" customFormat="1" ht="27" customHeight="1" x14ac:dyDescent="0.15">
      <c r="A65" s="44" t="s">
        <v>46</v>
      </c>
      <c r="B65" s="7" t="s">
        <v>37</v>
      </c>
      <c r="C65" s="7" t="s">
        <v>38</v>
      </c>
      <c r="D65" s="11" t="s">
        <v>23</v>
      </c>
      <c r="E65" s="11" t="s">
        <v>24</v>
      </c>
      <c r="F65" s="12">
        <v>30213</v>
      </c>
      <c r="G65" s="8" t="s">
        <v>53</v>
      </c>
      <c r="H65" s="8" t="s">
        <v>46</v>
      </c>
      <c r="I65" s="10">
        <v>30000</v>
      </c>
      <c r="J65" s="10">
        <v>13878</v>
      </c>
      <c r="K65" s="10">
        <v>16122</v>
      </c>
      <c r="L65" s="10">
        <f t="shared" si="1"/>
        <v>0</v>
      </c>
      <c r="M65" s="17">
        <f t="shared" si="2"/>
        <v>1</v>
      </c>
      <c r="N65" s="5" t="s">
        <v>32</v>
      </c>
      <c r="O65" s="5" t="s">
        <v>32</v>
      </c>
      <c r="P65" s="5" t="s">
        <v>32</v>
      </c>
      <c r="Q65" s="32"/>
    </row>
    <row r="66" spans="1:17" s="6" customFormat="1" ht="27" customHeight="1" x14ac:dyDescent="0.15">
      <c r="A66" s="45"/>
      <c r="B66" s="7" t="s">
        <v>37</v>
      </c>
      <c r="C66" s="7" t="s">
        <v>38</v>
      </c>
      <c r="D66" s="11" t="s">
        <v>23</v>
      </c>
      <c r="E66" s="11" t="s">
        <v>24</v>
      </c>
      <c r="F66" s="12">
        <v>30205</v>
      </c>
      <c r="G66" s="8" t="s">
        <v>65</v>
      </c>
      <c r="H66" s="8" t="s">
        <v>46</v>
      </c>
      <c r="I66" s="10">
        <v>15000</v>
      </c>
      <c r="J66" s="10">
        <v>0</v>
      </c>
      <c r="K66" s="10">
        <v>14606.76</v>
      </c>
      <c r="L66" s="10">
        <f t="shared" si="1"/>
        <v>393.23999999999978</v>
      </c>
      <c r="M66" s="17">
        <f t="shared" si="2"/>
        <v>0.97378399999999998</v>
      </c>
      <c r="N66" s="5" t="s">
        <v>32</v>
      </c>
      <c r="O66" s="5" t="s">
        <v>32</v>
      </c>
      <c r="P66" s="5" t="s">
        <v>32</v>
      </c>
      <c r="Q66" s="33"/>
    </row>
    <row r="67" spans="1:17" s="6" customFormat="1" ht="27" customHeight="1" x14ac:dyDescent="0.15">
      <c r="A67" s="46"/>
      <c r="B67" s="7" t="s">
        <v>37</v>
      </c>
      <c r="C67" s="7" t="s">
        <v>38</v>
      </c>
      <c r="D67" s="11" t="s">
        <v>23</v>
      </c>
      <c r="E67" s="11" t="s">
        <v>24</v>
      </c>
      <c r="F67" s="12">
        <v>30206</v>
      </c>
      <c r="G67" s="8" t="s">
        <v>66</v>
      </c>
      <c r="H67" s="8" t="s">
        <v>46</v>
      </c>
      <c r="I67" s="10">
        <v>110000</v>
      </c>
      <c r="J67" s="10">
        <v>0</v>
      </c>
      <c r="K67" s="10">
        <v>107971.58</v>
      </c>
      <c r="L67" s="10">
        <f t="shared" si="1"/>
        <v>2028.4199999999983</v>
      </c>
      <c r="M67" s="17">
        <f t="shared" si="2"/>
        <v>0.98155981818181814</v>
      </c>
      <c r="N67" s="5" t="s">
        <v>32</v>
      </c>
      <c r="O67" s="5" t="s">
        <v>32</v>
      </c>
      <c r="P67" s="5" t="s">
        <v>32</v>
      </c>
      <c r="Q67" s="33"/>
    </row>
    <row r="68" spans="1:17" s="39" customFormat="1" ht="27" customHeight="1" x14ac:dyDescent="0.15">
      <c r="A68" s="20" t="s">
        <v>48</v>
      </c>
      <c r="B68" s="21"/>
      <c r="C68" s="21"/>
      <c r="D68" s="21"/>
      <c r="E68" s="21"/>
      <c r="F68" s="21"/>
      <c r="G68" s="21"/>
      <c r="H68" s="22"/>
      <c r="I68" s="13">
        <f>SUM(I65:I67)</f>
        <v>155000</v>
      </c>
      <c r="J68" s="13">
        <f t="shared" ref="J68:K68" si="6">SUM(J65:J67)</f>
        <v>13878</v>
      </c>
      <c r="K68" s="13">
        <f t="shared" si="6"/>
        <v>138700.34</v>
      </c>
      <c r="L68" s="13">
        <f t="shared" si="1"/>
        <v>2421.6600000000035</v>
      </c>
      <c r="M68" s="16">
        <f t="shared" si="2"/>
        <v>0.98283995408228342</v>
      </c>
      <c r="N68" s="37"/>
      <c r="O68" s="37"/>
      <c r="P68" s="37"/>
      <c r="Q68" s="34"/>
    </row>
    <row r="69" spans="1:17" s="6" customFormat="1" ht="27" customHeight="1" x14ac:dyDescent="0.15">
      <c r="A69" s="50" t="s">
        <v>67</v>
      </c>
      <c r="B69" s="7" t="s">
        <v>37</v>
      </c>
      <c r="C69" s="7" t="s">
        <v>38</v>
      </c>
      <c r="D69" s="11">
        <v>2040607</v>
      </c>
      <c r="E69" s="11" t="s">
        <v>62</v>
      </c>
      <c r="F69" s="11">
        <v>30214</v>
      </c>
      <c r="G69" s="8" t="s">
        <v>69</v>
      </c>
      <c r="H69" s="8" t="s">
        <v>67</v>
      </c>
      <c r="I69" s="10">
        <v>20000</v>
      </c>
      <c r="J69" s="10">
        <v>0</v>
      </c>
      <c r="K69" s="10">
        <v>20000</v>
      </c>
      <c r="L69" s="10">
        <f t="shared" si="1"/>
        <v>0</v>
      </c>
      <c r="M69" s="17">
        <f t="shared" si="2"/>
        <v>1</v>
      </c>
      <c r="N69" s="5" t="s">
        <v>32</v>
      </c>
      <c r="O69" s="5" t="s">
        <v>32</v>
      </c>
      <c r="P69" s="5" t="s">
        <v>32</v>
      </c>
      <c r="Q69" s="32"/>
    </row>
    <row r="70" spans="1:17" s="6" customFormat="1" ht="27" customHeight="1" x14ac:dyDescent="0.15">
      <c r="A70" s="50"/>
      <c r="B70" s="7" t="s">
        <v>37</v>
      </c>
      <c r="C70" s="7" t="s">
        <v>38</v>
      </c>
      <c r="D70" s="11">
        <v>2040607</v>
      </c>
      <c r="E70" s="11" t="s">
        <v>62</v>
      </c>
      <c r="F70" s="11">
        <v>30227</v>
      </c>
      <c r="G70" s="8" t="s">
        <v>68</v>
      </c>
      <c r="H70" s="8" t="s">
        <v>70</v>
      </c>
      <c r="I70" s="10">
        <v>140000</v>
      </c>
      <c r="J70" s="10">
        <v>0</v>
      </c>
      <c r="K70" s="10">
        <v>140000</v>
      </c>
      <c r="L70" s="10">
        <f t="shared" si="1"/>
        <v>0</v>
      </c>
      <c r="M70" s="17">
        <f t="shared" si="2"/>
        <v>1</v>
      </c>
      <c r="N70" s="5" t="s">
        <v>32</v>
      </c>
      <c r="O70" s="5" t="s">
        <v>32</v>
      </c>
      <c r="P70" s="5" t="s">
        <v>32</v>
      </c>
      <c r="Q70" s="33"/>
    </row>
    <row r="71" spans="1:17" s="39" customFormat="1" ht="27" customHeight="1" x14ac:dyDescent="0.15">
      <c r="A71" s="19" t="s">
        <v>48</v>
      </c>
      <c r="B71" s="19"/>
      <c r="C71" s="19"/>
      <c r="D71" s="19"/>
      <c r="E71" s="19"/>
      <c r="F71" s="19"/>
      <c r="G71" s="19"/>
      <c r="H71" s="19"/>
      <c r="I71" s="13">
        <f>SUM(I69:I70)</f>
        <v>160000</v>
      </c>
      <c r="J71" s="13">
        <f t="shared" ref="J71:K71" si="7">SUM(J69:J70)</f>
        <v>0</v>
      </c>
      <c r="K71" s="13">
        <f t="shared" si="7"/>
        <v>160000</v>
      </c>
      <c r="L71" s="13">
        <f t="shared" si="1"/>
        <v>0</v>
      </c>
      <c r="M71" s="16">
        <f t="shared" si="2"/>
        <v>1</v>
      </c>
      <c r="N71" s="37"/>
      <c r="O71" s="37"/>
      <c r="P71" s="37"/>
      <c r="Q71" s="34"/>
    </row>
    <row r="72" spans="1:17" s="6" customFormat="1" ht="41.25" customHeight="1" x14ac:dyDescent="0.15">
      <c r="A72" s="8" t="s">
        <v>71</v>
      </c>
      <c r="B72" s="7" t="s">
        <v>78</v>
      </c>
      <c r="C72" s="11" t="s">
        <v>72</v>
      </c>
      <c r="D72" s="11">
        <v>2040607</v>
      </c>
      <c r="E72" s="11" t="s">
        <v>62</v>
      </c>
      <c r="F72" s="11">
        <v>30227</v>
      </c>
      <c r="G72" s="8" t="s">
        <v>73</v>
      </c>
      <c r="H72" s="8" t="s">
        <v>71</v>
      </c>
      <c r="I72" s="10">
        <v>620000</v>
      </c>
      <c r="J72" s="10">
        <v>0</v>
      </c>
      <c r="K72" s="10">
        <v>620000</v>
      </c>
      <c r="L72" s="10">
        <f t="shared" si="1"/>
        <v>0</v>
      </c>
      <c r="M72" s="17">
        <f t="shared" si="2"/>
        <v>1</v>
      </c>
      <c r="N72" s="5" t="s">
        <v>32</v>
      </c>
      <c r="O72" s="5" t="s">
        <v>32</v>
      </c>
      <c r="P72" s="5" t="s">
        <v>32</v>
      </c>
      <c r="Q72" s="42"/>
    </row>
    <row r="73" spans="1:17" s="39" customFormat="1" ht="27" customHeight="1" x14ac:dyDescent="0.15">
      <c r="A73" s="19" t="s">
        <v>48</v>
      </c>
      <c r="B73" s="19"/>
      <c r="C73" s="19"/>
      <c r="D73" s="19"/>
      <c r="E73" s="19"/>
      <c r="F73" s="19"/>
      <c r="G73" s="19"/>
      <c r="H73" s="19"/>
      <c r="I73" s="13">
        <f>SUM(I72)</f>
        <v>620000</v>
      </c>
      <c r="J73" s="13">
        <f t="shared" ref="J73:K73" si="8">SUM(J72)</f>
        <v>0</v>
      </c>
      <c r="K73" s="13">
        <f t="shared" si="8"/>
        <v>620000</v>
      </c>
      <c r="L73" s="13">
        <f t="shared" ref="L73:L75" si="9">I73-J73-K73</f>
        <v>0</v>
      </c>
      <c r="M73" s="16">
        <f t="shared" ref="M73:M75" si="10">K73/(I73-J73)</f>
        <v>1</v>
      </c>
      <c r="N73" s="37"/>
      <c r="O73" s="37"/>
      <c r="P73" s="37"/>
      <c r="Q73" s="43"/>
    </row>
    <row r="74" spans="1:17" s="39" customFormat="1" ht="41.25" customHeight="1" x14ac:dyDescent="0.15">
      <c r="A74" s="18" t="s">
        <v>77</v>
      </c>
      <c r="B74" s="7" t="s">
        <v>78</v>
      </c>
      <c r="C74" s="11" t="s">
        <v>79</v>
      </c>
      <c r="D74" s="11">
        <v>2040602</v>
      </c>
      <c r="E74" s="11" t="s">
        <v>80</v>
      </c>
      <c r="F74" s="11">
        <v>30227</v>
      </c>
      <c r="G74" s="18" t="s">
        <v>58</v>
      </c>
      <c r="H74" s="18" t="s">
        <v>77</v>
      </c>
      <c r="I74" s="10">
        <v>200000</v>
      </c>
      <c r="J74" s="10">
        <v>0</v>
      </c>
      <c r="K74" s="10">
        <v>200000</v>
      </c>
      <c r="L74" s="10">
        <f t="shared" si="9"/>
        <v>0</v>
      </c>
      <c r="M74" s="17">
        <f t="shared" si="10"/>
        <v>1</v>
      </c>
      <c r="N74" s="5" t="s">
        <v>32</v>
      </c>
      <c r="O74" s="5" t="s">
        <v>32</v>
      </c>
      <c r="P74" s="5" t="s">
        <v>32</v>
      </c>
      <c r="Q74" s="40"/>
    </row>
    <row r="75" spans="1:17" s="39" customFormat="1" ht="27" customHeight="1" x14ac:dyDescent="0.15">
      <c r="A75" s="19" t="s">
        <v>48</v>
      </c>
      <c r="B75" s="19"/>
      <c r="C75" s="19"/>
      <c r="D75" s="19"/>
      <c r="E75" s="19"/>
      <c r="F75" s="19"/>
      <c r="G75" s="19"/>
      <c r="H75" s="19"/>
      <c r="I75" s="13">
        <f>I74</f>
        <v>200000</v>
      </c>
      <c r="J75" s="13">
        <f t="shared" ref="J75:M75" si="11">J74</f>
        <v>0</v>
      </c>
      <c r="K75" s="13">
        <f t="shared" si="11"/>
        <v>200000</v>
      </c>
      <c r="L75" s="13">
        <f t="shared" si="9"/>
        <v>0</v>
      </c>
      <c r="M75" s="16">
        <f t="shared" si="10"/>
        <v>1</v>
      </c>
      <c r="N75" s="37"/>
      <c r="O75" s="37"/>
      <c r="P75" s="37"/>
      <c r="Q75" s="41"/>
    </row>
    <row r="77" spans="1:17" x14ac:dyDescent="0.15">
      <c r="A77" t="s">
        <v>19</v>
      </c>
      <c r="F77" s="15"/>
      <c r="G77" s="15"/>
    </row>
    <row r="78" spans="1:17" x14ac:dyDescent="0.15">
      <c r="A78" t="s">
        <v>20</v>
      </c>
    </row>
    <row r="79" spans="1:17" x14ac:dyDescent="0.15">
      <c r="A79" t="s">
        <v>21</v>
      </c>
    </row>
  </sheetData>
  <mergeCells count="52">
    <mergeCell ref="A75:H75"/>
    <mergeCell ref="Q74:Q75"/>
    <mergeCell ref="Q72:Q73"/>
    <mergeCell ref="Q65:Q68"/>
    <mergeCell ref="Q69:Q71"/>
    <mergeCell ref="Q31:Q38"/>
    <mergeCell ref="Q39:Q46"/>
    <mergeCell ref="Q47:Q49"/>
    <mergeCell ref="Q50:Q57"/>
    <mergeCell ref="Q58:Q64"/>
    <mergeCell ref="Q17:Q26"/>
    <mergeCell ref="Q27:Q30"/>
    <mergeCell ref="A38:H38"/>
    <mergeCell ref="A27:A29"/>
    <mergeCell ref="A31:A37"/>
    <mergeCell ref="A26:H26"/>
    <mergeCell ref="A30:H30"/>
    <mergeCell ref="A17:A25"/>
    <mergeCell ref="A1:Q1"/>
    <mergeCell ref="D4:E4"/>
    <mergeCell ref="F4:G4"/>
    <mergeCell ref="N4:P4"/>
    <mergeCell ref="A6:H6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Q4:Q5"/>
    <mergeCell ref="A7:A9"/>
    <mergeCell ref="A10:H10"/>
    <mergeCell ref="Q7:Q10"/>
    <mergeCell ref="Q11:Q16"/>
    <mergeCell ref="A16:H16"/>
    <mergeCell ref="A11:A15"/>
    <mergeCell ref="A73:H73"/>
    <mergeCell ref="A39:A45"/>
    <mergeCell ref="A47:A48"/>
    <mergeCell ref="A69:A70"/>
    <mergeCell ref="A71:H71"/>
    <mergeCell ref="A50:A55"/>
    <mergeCell ref="A58:A63"/>
    <mergeCell ref="A65:A67"/>
    <mergeCell ref="A68:H68"/>
    <mergeCell ref="A46:H46"/>
    <mergeCell ref="A49:H49"/>
    <mergeCell ref="A57:H57"/>
    <mergeCell ref="A64:H64"/>
  </mergeCells>
  <phoneticPr fontId="5" type="noConversion"/>
  <pageMargins left="0.27559055118110237" right="0" top="0.39370078740157483" bottom="0.39370078740157483" header="0.51181102362204722" footer="0.5118110236220472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专项资金公开信息表</vt:lpstr>
      <vt:lpstr>Sheet2</vt:lpstr>
      <vt:lpstr>Sheet3</vt:lpstr>
      <vt:lpstr>专项资金公开信息表!Print_Titles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李光顺</dc:creator>
  <cp:lastModifiedBy>Windows User</cp:lastModifiedBy>
  <cp:lastPrinted>2022-10-18T06:50:14Z</cp:lastPrinted>
  <dcterms:created xsi:type="dcterms:W3CDTF">2018-10-26T02:02:53Z</dcterms:created>
  <dcterms:modified xsi:type="dcterms:W3CDTF">2022-10-18T06:56:42Z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