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/>
  <bookViews>
    <workbookView xWindow="6510" yWindow="1890" windowWidth="19635" windowHeight="8835"/>
  </bookViews>
  <sheets>
    <sheet name="Sheet1" sheetId="1" r:id="rId1"/>
  </sheets>
  <definedNames>
    <definedName name="_xlnm._FilterDatabase" localSheetId="0" hidden="1">Sheet1!$A$4:$IO$5</definedName>
    <definedName name="_xlnm.Print_Titles" localSheetId="0">Sheet1!$4:$5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1" l="1"/>
  <c r="X11" i="1" s="1"/>
  <c r="O9" i="1"/>
  <c r="T9" i="1" s="1"/>
  <c r="O8" i="1"/>
  <c r="X8" i="1" s="1"/>
  <c r="O7" i="1"/>
  <c r="T7" i="1" s="1"/>
  <c r="O6" i="1"/>
  <c r="X6" i="1" s="1"/>
  <c r="N9" i="1" l="1"/>
  <c r="N8" i="1"/>
  <c r="N6" i="1"/>
  <c r="V7" i="1"/>
  <c r="V9" i="1"/>
  <c r="N7" i="1"/>
  <c r="N11" i="1"/>
  <c r="X7" i="1"/>
  <c r="X9" i="1"/>
  <c r="P7" i="1"/>
  <c r="P9" i="1"/>
  <c r="R7" i="1"/>
  <c r="R9" i="1"/>
  <c r="T6" i="1"/>
  <c r="T8" i="1"/>
  <c r="T11" i="1"/>
  <c r="P6" i="1"/>
  <c r="V6" i="1"/>
  <c r="P8" i="1"/>
  <c r="V8" i="1"/>
  <c r="V11" i="1"/>
  <c r="R6" i="1"/>
  <c r="R8" i="1"/>
  <c r="R11" i="1"/>
  <c r="O10" i="1"/>
  <c r="T10" i="1" s="1"/>
  <c r="V10" i="1" l="1"/>
  <c r="R10" i="1"/>
  <c r="X10" i="1"/>
  <c r="N10" i="1"/>
</calcChain>
</file>

<file path=xl/sharedStrings.xml><?xml version="1.0" encoding="utf-8"?>
<sst xmlns="http://schemas.openxmlformats.org/spreadsheetml/2006/main" count="86" uniqueCount="52">
  <si>
    <r>
      <rPr>
        <sz val="12"/>
        <rFont val="宋体"/>
        <charset val="134"/>
      </rPr>
      <t>单位：元</t>
    </r>
    <r>
      <rPr>
        <sz val="12"/>
        <rFont val="Times New Roman"/>
        <family val="1"/>
      </rPr>
      <t>/</t>
    </r>
    <r>
      <rPr>
        <sz val="12"/>
        <rFont val="宋体"/>
        <charset val="134"/>
      </rPr>
      <t>亩（头），亩，头，元（数据精确到分）</t>
    </r>
  </si>
  <si>
    <t>序号</t>
  </si>
  <si>
    <t>地级市</t>
  </si>
  <si>
    <t>县（区）</t>
  </si>
  <si>
    <t>中央险种/省级险种</t>
  </si>
  <si>
    <r>
      <rPr>
        <b/>
        <sz val="12"/>
        <rFont val="宋体"/>
        <charset val="134"/>
      </rPr>
      <t xml:space="preserve">险种名称
</t>
    </r>
    <r>
      <rPr>
        <b/>
        <sz val="8.4"/>
        <rFont val="宋体"/>
        <charset val="134"/>
      </rPr>
      <t>（严格按照省实施目录名称及顺序填写）</t>
    </r>
  </si>
  <si>
    <t>保险标的</t>
  </si>
  <si>
    <t>承保机构</t>
  </si>
  <si>
    <t>保单号</t>
  </si>
  <si>
    <t>投保人</t>
  </si>
  <si>
    <t>标的地点及方位</t>
  </si>
  <si>
    <r>
      <rPr>
        <b/>
        <sz val="12"/>
        <rFont val="宋体"/>
        <charset val="134"/>
      </rPr>
      <t>投保面积</t>
    </r>
    <r>
      <rPr>
        <b/>
        <sz val="12"/>
        <rFont val="Times New Roman"/>
        <family val="1"/>
      </rPr>
      <t>/</t>
    </r>
    <r>
      <rPr>
        <b/>
        <sz val="12"/>
        <rFont val="宋体"/>
        <charset val="134"/>
      </rPr>
      <t>投保数量</t>
    </r>
  </si>
  <si>
    <r>
      <rPr>
        <b/>
        <sz val="12"/>
        <rFont val="宋体"/>
        <charset val="134"/>
      </rPr>
      <t>单位保额（元）</t>
    </r>
  </si>
  <si>
    <r>
      <rPr>
        <b/>
        <sz val="12"/>
        <rFont val="宋体"/>
        <charset val="134"/>
      </rPr>
      <t>保险费率</t>
    </r>
  </si>
  <si>
    <r>
      <rPr>
        <b/>
        <sz val="12"/>
        <rFont val="宋体"/>
        <charset val="134"/>
      </rPr>
      <t>单位保费（元）</t>
    </r>
  </si>
  <si>
    <r>
      <rPr>
        <b/>
        <sz val="12"/>
        <rFont val="宋体"/>
        <charset val="134"/>
      </rPr>
      <t>保费（元）</t>
    </r>
  </si>
  <si>
    <r>
      <rPr>
        <b/>
        <sz val="12"/>
        <rFont val="宋体"/>
        <charset val="134"/>
      </rPr>
      <t>中央财政补贴（元）</t>
    </r>
  </si>
  <si>
    <r>
      <rPr>
        <b/>
        <sz val="12"/>
        <rFont val="宋体"/>
        <charset val="134"/>
      </rPr>
      <t>省级财政补贴（元）</t>
    </r>
  </si>
  <si>
    <r>
      <rPr>
        <b/>
        <sz val="12"/>
        <rFont val="宋体"/>
        <charset val="134"/>
      </rPr>
      <t>市财政补贴（元）</t>
    </r>
  </si>
  <si>
    <r>
      <rPr>
        <b/>
        <sz val="12"/>
        <rFont val="宋体"/>
        <charset val="134"/>
      </rPr>
      <t>区（县）财政补贴（元）</t>
    </r>
  </si>
  <si>
    <r>
      <rPr>
        <b/>
        <sz val="12"/>
        <rFont val="宋体"/>
        <charset val="134"/>
      </rPr>
      <t>农户承担（元）</t>
    </r>
  </si>
  <si>
    <r>
      <rPr>
        <b/>
        <sz val="12"/>
        <rFont val="宋体"/>
        <charset val="134"/>
      </rPr>
      <t>金额</t>
    </r>
  </si>
  <si>
    <r>
      <rPr>
        <b/>
        <sz val="12"/>
        <rFont val="宋体"/>
        <charset val="134"/>
      </rPr>
      <t>比例</t>
    </r>
  </si>
  <si>
    <t>江门市</t>
  </si>
  <si>
    <t>江海区</t>
  </si>
  <si>
    <t>省级险种</t>
  </si>
  <si>
    <t>岭南水果</t>
  </si>
  <si>
    <t>大地财险</t>
  </si>
  <si>
    <t>PHAN25440101520000000001</t>
  </si>
  <si>
    <t>区焯伦</t>
  </si>
  <si>
    <t>广东省江门市江海区礼东西五河</t>
  </si>
  <si>
    <t>江海区2025年上半年政策性农业保险保单明细表</t>
    <phoneticPr fontId="9" type="noConversion"/>
  </si>
  <si>
    <t>中央险种</t>
  </si>
  <si>
    <t>水稻完全成本</t>
  </si>
  <si>
    <t>水稻</t>
  </si>
  <si>
    <t>阳光农险</t>
  </si>
  <si>
    <t>44070400BAMK202500000001</t>
  </si>
  <si>
    <t>刘佳荣</t>
  </si>
  <si>
    <t>江门市江海区礼乐街道英南村、东红村</t>
  </si>
  <si>
    <t>44070400BAMK202500000002</t>
  </si>
  <si>
    <t>开平市甄诚农业服务专业合作社</t>
  </si>
  <si>
    <t>江门市江海区礼乐街道威西村、东仁村、镇龙村</t>
  </si>
  <si>
    <t>44070400BAMK202500000003</t>
  </si>
  <si>
    <t>江门市农业科学研究所</t>
  </si>
  <si>
    <t>江门市江海区礼乐镇东仁村顷二围</t>
  </si>
  <si>
    <t>44070400BAMK202500000004</t>
  </si>
  <si>
    <t>江门市达华生态农业科技发展有限公司</t>
  </si>
  <si>
    <t>江门市江海区东红村虾仔洼围</t>
  </si>
  <si>
    <t>大地保险</t>
  </si>
  <si>
    <t>PHAN25440118240000000001</t>
  </si>
  <si>
    <t>梁锦治</t>
  </si>
  <si>
    <t>江门市江海区礼乐街道礼乐五四村委会六组下讹沙围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</si>
</sst>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_ "/>
  </numFmts>
  <fonts count="10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2"/>
      <name val="Times New Roman"/>
      <family val="1"/>
    </font>
    <font>
      <sz val="16"/>
      <name val="黑体"/>
      <charset val="134"/>
    </font>
    <font>
      <sz val="22"/>
      <name val="方正小标宋简体"/>
      <charset val="134"/>
    </font>
    <font>
      <b/>
      <sz val="12"/>
      <name val="Times New Roman"/>
      <family val="1"/>
    </font>
    <font>
      <sz val="11"/>
      <color theme="1"/>
      <name val="宋体"/>
      <charset val="134"/>
      <scheme val="minor"/>
    </font>
    <font>
      <b/>
      <sz val="8.4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/>
    <xf numFmtId="0" fontId="1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10" fontId="3" fillId="0" borderId="0" xfId="0" applyNumberFormat="1" applyFont="1" applyFill="1" applyAlignment="1">
      <alignment horizontal="center" vertical="center"/>
    </xf>
    <xf numFmtId="43" fontId="3" fillId="0" borderId="0" xfId="1" applyFont="1" applyFill="1" applyAlignment="1">
      <alignment horizontal="center" vertical="center"/>
    </xf>
    <xf numFmtId="9" fontId="3" fillId="0" borderId="0" xfId="0" applyNumberFormat="1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4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0" fontId="1" fillId="0" borderId="0" xfId="0" applyNumberFormat="1" applyFont="1" applyFill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43" fontId="6" fillId="0" borderId="2" xfId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9" fontId="6" fillId="0" borderId="2" xfId="2" applyNumberFormat="1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43" fontId="6" fillId="0" borderId="2" xfId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43" fontId="6" fillId="0" borderId="2" xfId="1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 applyProtection="1">
      <alignment horizontal="center" vertical="center" wrapText="1"/>
    </xf>
    <xf numFmtId="10" fontId="6" fillId="0" borderId="2" xfId="2" applyNumberFormat="1" applyFont="1" applyFill="1" applyBorder="1" applyAlignment="1">
      <alignment horizontal="center" vertical="center" wrapText="1"/>
    </xf>
    <xf numFmtId="43" fontId="3" fillId="0" borderId="0" xfId="0" applyNumberFormat="1" applyFont="1" applyFill="1" applyAlignment="1">
      <alignment horizontal="center" vertical="center"/>
    </xf>
  </cellXfs>
  <cellStyles count="5">
    <cellStyle name="百分比" xfId="2" builtinId="5"/>
    <cellStyle name="常规" xfId="0" builtinId="0"/>
    <cellStyle name="常规 2" xfId="4"/>
    <cellStyle name="常规 8" xfId="3"/>
    <cellStyle name="千位分隔" xfId="1" builtinId="3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4"/>
  <sheetViews>
    <sheetView tabSelected="1" zoomScale="70" zoomScaleNormal="70" workbookViewId="0">
      <selection activeCell="W19" sqref="W19"/>
    </sheetView>
  </sheetViews>
  <sheetFormatPr defaultColWidth="8.5" defaultRowHeight="15.75" x14ac:dyDescent="0.15"/>
  <cols>
    <col min="1" max="1" width="5.875" style="1" customWidth="1"/>
    <col min="2" max="2" width="8.5" style="1" customWidth="1"/>
    <col min="3" max="3" width="9.625" style="1" customWidth="1"/>
    <col min="4" max="4" width="12.5" style="1" customWidth="1"/>
    <col min="5" max="5" width="21.125" style="1" customWidth="1"/>
    <col min="6" max="6" width="16.375" style="3" customWidth="1"/>
    <col min="7" max="7" width="16.875" style="1" customWidth="1"/>
    <col min="8" max="8" width="21.25" style="4" customWidth="1"/>
    <col min="9" max="9" width="13.875" style="3" customWidth="1"/>
    <col min="10" max="10" width="17.25" style="3" customWidth="1"/>
    <col min="11" max="11" width="13" style="5" customWidth="1"/>
    <col min="12" max="12" width="11.875" style="6" customWidth="1"/>
    <col min="13" max="13" width="14.625" style="7" customWidth="1"/>
    <col min="14" max="14" width="15.625" style="8" customWidth="1"/>
    <col min="15" max="15" width="17.75" style="8" customWidth="1"/>
    <col min="16" max="16" width="18.875" style="8" customWidth="1"/>
    <col min="17" max="17" width="9.75" style="9" customWidth="1"/>
    <col min="18" max="18" width="13.875" style="8" customWidth="1"/>
    <col min="19" max="19" width="11" style="9" customWidth="1"/>
    <col min="20" max="20" width="16.375" style="8" customWidth="1"/>
    <col min="21" max="21" width="10.625" style="9" customWidth="1"/>
    <col min="22" max="22" width="17.125" style="8" customWidth="1"/>
    <col min="23" max="23" width="13.375" style="9" customWidth="1"/>
    <col min="24" max="24" width="17.625" style="8" customWidth="1"/>
    <col min="25" max="25" width="16.5" style="9" customWidth="1"/>
    <col min="26" max="16384" width="8.5" style="10"/>
  </cols>
  <sheetData>
    <row r="1" spans="1:25" ht="20.25" x14ac:dyDescent="0.15">
      <c r="A1" s="11"/>
    </row>
    <row r="2" spans="1:25" s="1" customFormat="1" ht="28.5" x14ac:dyDescent="0.15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</row>
    <row r="3" spans="1:25" s="1" customFormat="1" ht="33.950000000000003" customHeight="1" x14ac:dyDescent="0.15">
      <c r="A3" s="35"/>
      <c r="B3" s="35"/>
      <c r="C3" s="35"/>
      <c r="D3" s="35"/>
      <c r="E3" s="35"/>
      <c r="F3" s="12"/>
      <c r="G3" s="13"/>
      <c r="H3" s="4"/>
      <c r="I3" s="12"/>
      <c r="J3" s="12"/>
      <c r="K3" s="5"/>
      <c r="L3" s="6"/>
      <c r="M3" s="19" t="s">
        <v>0</v>
      </c>
      <c r="N3" s="8"/>
      <c r="O3" s="8"/>
      <c r="P3" s="8"/>
      <c r="Q3" s="9"/>
      <c r="R3" s="8"/>
      <c r="S3" s="9"/>
      <c r="T3" s="8"/>
      <c r="U3" s="9"/>
      <c r="V3" s="8"/>
      <c r="W3" s="9"/>
      <c r="X3" s="8"/>
      <c r="Y3" s="9"/>
    </row>
    <row r="4" spans="1:25" s="2" customFormat="1" ht="30" customHeight="1" x14ac:dyDescent="0.15">
      <c r="A4" s="37" t="s">
        <v>1</v>
      </c>
      <c r="B4" s="37" t="s">
        <v>2</v>
      </c>
      <c r="C4" s="37" t="s">
        <v>3</v>
      </c>
      <c r="D4" s="38" t="s">
        <v>4</v>
      </c>
      <c r="E4" s="38" t="s">
        <v>5</v>
      </c>
      <c r="F4" s="39" t="s">
        <v>6</v>
      </c>
      <c r="G4" s="38" t="s">
        <v>7</v>
      </c>
      <c r="H4" s="40" t="s">
        <v>8</v>
      </c>
      <c r="I4" s="39" t="s">
        <v>9</v>
      </c>
      <c r="J4" s="39" t="s">
        <v>10</v>
      </c>
      <c r="K4" s="36" t="s">
        <v>11</v>
      </c>
      <c r="L4" s="41" t="s">
        <v>12</v>
      </c>
      <c r="M4" s="42" t="s">
        <v>13</v>
      </c>
      <c r="N4" s="43" t="s">
        <v>14</v>
      </c>
      <c r="O4" s="43" t="s">
        <v>15</v>
      </c>
      <c r="P4" s="36" t="s">
        <v>16</v>
      </c>
      <c r="Q4" s="36"/>
      <c r="R4" s="36" t="s">
        <v>17</v>
      </c>
      <c r="S4" s="36"/>
      <c r="T4" s="36" t="s">
        <v>18</v>
      </c>
      <c r="U4" s="36"/>
      <c r="V4" s="36" t="s">
        <v>19</v>
      </c>
      <c r="W4" s="36"/>
      <c r="X4" s="36" t="s">
        <v>20</v>
      </c>
      <c r="Y4" s="36"/>
    </row>
    <row r="5" spans="1:25" s="2" customFormat="1" ht="65.099999999999994" customHeight="1" x14ac:dyDescent="0.15">
      <c r="A5" s="37"/>
      <c r="B5" s="37"/>
      <c r="C5" s="37"/>
      <c r="D5" s="38"/>
      <c r="E5" s="38"/>
      <c r="F5" s="39"/>
      <c r="G5" s="38"/>
      <c r="H5" s="40"/>
      <c r="I5" s="39"/>
      <c r="J5" s="39"/>
      <c r="K5" s="36"/>
      <c r="L5" s="41"/>
      <c r="M5" s="42"/>
      <c r="N5" s="43"/>
      <c r="O5" s="43"/>
      <c r="P5" s="23" t="s">
        <v>21</v>
      </c>
      <c r="Q5" s="24" t="s">
        <v>22</v>
      </c>
      <c r="R5" s="23" t="s">
        <v>21</v>
      </c>
      <c r="S5" s="25" t="s">
        <v>22</v>
      </c>
      <c r="T5" s="23" t="s">
        <v>21</v>
      </c>
      <c r="U5" s="24" t="s">
        <v>22</v>
      </c>
      <c r="V5" s="23" t="s">
        <v>21</v>
      </c>
      <c r="W5" s="24" t="s">
        <v>22</v>
      </c>
      <c r="X5" s="23" t="s">
        <v>21</v>
      </c>
      <c r="Y5" s="25" t="s">
        <v>22</v>
      </c>
    </row>
    <row r="6" spans="1:25" s="2" customFormat="1" ht="62.1" customHeight="1" x14ac:dyDescent="0.15">
      <c r="A6" s="32">
        <v>1</v>
      </c>
      <c r="B6" s="32" t="s">
        <v>23</v>
      </c>
      <c r="C6" s="32" t="s">
        <v>24</v>
      </c>
      <c r="D6" s="33" t="s">
        <v>32</v>
      </c>
      <c r="E6" s="33" t="s">
        <v>33</v>
      </c>
      <c r="F6" s="33" t="s">
        <v>34</v>
      </c>
      <c r="G6" s="33" t="s">
        <v>35</v>
      </c>
      <c r="H6" s="30" t="s">
        <v>36</v>
      </c>
      <c r="I6" s="31" t="s">
        <v>37</v>
      </c>
      <c r="J6" s="31" t="s">
        <v>38</v>
      </c>
      <c r="K6" s="28">
        <v>720</v>
      </c>
      <c r="L6" s="29">
        <v>1250</v>
      </c>
      <c r="M6" s="44">
        <v>3.2000000000000001E-2</v>
      </c>
      <c r="N6" s="27">
        <f>ROUND(O6/K6,2)</f>
        <v>40</v>
      </c>
      <c r="O6" s="27">
        <f>ROUND(K6*L6*M6,2)</f>
        <v>28800</v>
      </c>
      <c r="P6" s="27">
        <f>ROUND(O6*Q6,2)</f>
        <v>10080</v>
      </c>
      <c r="Q6" s="26">
        <v>0.35</v>
      </c>
      <c r="R6" s="27">
        <f>ROUND(O6*S6,2)</f>
        <v>0</v>
      </c>
      <c r="S6" s="25"/>
      <c r="T6" s="27">
        <f>ROUND(O6*U6,2)</f>
        <v>6480</v>
      </c>
      <c r="U6" s="26">
        <v>0.22500000000000001</v>
      </c>
      <c r="V6" s="27">
        <f>ROUND(O6*W6,2)</f>
        <v>6480</v>
      </c>
      <c r="W6" s="26">
        <v>0.22500000000000001</v>
      </c>
      <c r="X6" s="27">
        <f>O6*Y6</f>
        <v>5760</v>
      </c>
      <c r="Y6" s="45">
        <v>0.2</v>
      </c>
    </row>
    <row r="7" spans="1:25" s="2" customFormat="1" ht="69.95" customHeight="1" x14ac:dyDescent="0.15">
      <c r="A7" s="32">
        <v>2</v>
      </c>
      <c r="B7" s="32" t="s">
        <v>23</v>
      </c>
      <c r="C7" s="32" t="s">
        <v>24</v>
      </c>
      <c r="D7" s="33" t="s">
        <v>32</v>
      </c>
      <c r="E7" s="33" t="s">
        <v>33</v>
      </c>
      <c r="F7" s="33" t="s">
        <v>34</v>
      </c>
      <c r="G7" s="33" t="s">
        <v>35</v>
      </c>
      <c r="H7" s="30" t="s">
        <v>39</v>
      </c>
      <c r="I7" s="31" t="s">
        <v>40</v>
      </c>
      <c r="J7" s="31" t="s">
        <v>41</v>
      </c>
      <c r="K7" s="28">
        <v>728</v>
      </c>
      <c r="L7" s="29">
        <v>1250</v>
      </c>
      <c r="M7" s="44">
        <v>3.2000000000000001E-2</v>
      </c>
      <c r="N7" s="27">
        <f>ROUND(O7/K7,2)</f>
        <v>40</v>
      </c>
      <c r="O7" s="27">
        <f>ROUND(K7*L7*M7,2)</f>
        <v>29120</v>
      </c>
      <c r="P7" s="27">
        <f>ROUND(O7*Q7,2)</f>
        <v>10192</v>
      </c>
      <c r="Q7" s="26">
        <v>0.35</v>
      </c>
      <c r="R7" s="27">
        <f>ROUND(O7*S7,2)</f>
        <v>0</v>
      </c>
      <c r="S7" s="25"/>
      <c r="T7" s="27">
        <f>ROUND(O7*U7,2)</f>
        <v>6552</v>
      </c>
      <c r="U7" s="26">
        <v>0.22500000000000001</v>
      </c>
      <c r="V7" s="27">
        <f>ROUND(O7*W7,2)</f>
        <v>6552</v>
      </c>
      <c r="W7" s="26">
        <v>0.22500000000000001</v>
      </c>
      <c r="X7" s="27">
        <f>O7*Y7</f>
        <v>5824</v>
      </c>
      <c r="Y7" s="45">
        <v>0.2</v>
      </c>
    </row>
    <row r="8" spans="1:25" s="2" customFormat="1" ht="71.099999999999994" customHeight="1" x14ac:dyDescent="0.15">
      <c r="A8" s="32">
        <v>3</v>
      </c>
      <c r="B8" s="32" t="s">
        <v>23</v>
      </c>
      <c r="C8" s="32" t="s">
        <v>24</v>
      </c>
      <c r="D8" s="33" t="s">
        <v>32</v>
      </c>
      <c r="E8" s="33" t="s">
        <v>33</v>
      </c>
      <c r="F8" s="33" t="s">
        <v>34</v>
      </c>
      <c r="G8" s="33" t="s">
        <v>35</v>
      </c>
      <c r="H8" s="30" t="s">
        <v>42</v>
      </c>
      <c r="I8" s="31" t="s">
        <v>43</v>
      </c>
      <c r="J8" s="31" t="s">
        <v>44</v>
      </c>
      <c r="K8" s="28">
        <v>45</v>
      </c>
      <c r="L8" s="29">
        <v>1250</v>
      </c>
      <c r="M8" s="44">
        <v>3.2000000000000001E-2</v>
      </c>
      <c r="N8" s="27">
        <f>ROUND(O8/K8,2)</f>
        <v>40</v>
      </c>
      <c r="O8" s="27">
        <f>ROUND(K8*L8*M8,2)</f>
        <v>1800</v>
      </c>
      <c r="P8" s="27">
        <f>ROUND(O8*Q8,2)</f>
        <v>630</v>
      </c>
      <c r="Q8" s="26">
        <v>0.35</v>
      </c>
      <c r="R8" s="27">
        <f>ROUND(O8*S8,2)</f>
        <v>0</v>
      </c>
      <c r="S8" s="25"/>
      <c r="T8" s="27">
        <f>ROUND(O8*U8,2)</f>
        <v>405</v>
      </c>
      <c r="U8" s="26">
        <v>0.22500000000000001</v>
      </c>
      <c r="V8" s="27">
        <f>ROUND(O8*W8,2)</f>
        <v>405</v>
      </c>
      <c r="W8" s="26">
        <v>0.22500000000000001</v>
      </c>
      <c r="X8" s="27">
        <f>O8*Y8</f>
        <v>360</v>
      </c>
      <c r="Y8" s="45">
        <v>0.2</v>
      </c>
    </row>
    <row r="9" spans="1:25" s="2" customFormat="1" ht="96.95" customHeight="1" x14ac:dyDescent="0.15">
      <c r="A9" s="32">
        <v>4</v>
      </c>
      <c r="B9" s="32" t="s">
        <v>23</v>
      </c>
      <c r="C9" s="32" t="s">
        <v>24</v>
      </c>
      <c r="D9" s="33" t="s">
        <v>32</v>
      </c>
      <c r="E9" s="33" t="s">
        <v>33</v>
      </c>
      <c r="F9" s="33" t="s">
        <v>34</v>
      </c>
      <c r="G9" s="33" t="s">
        <v>35</v>
      </c>
      <c r="H9" s="30" t="s">
        <v>45</v>
      </c>
      <c r="I9" s="31" t="s">
        <v>46</v>
      </c>
      <c r="J9" s="31" t="s">
        <v>47</v>
      </c>
      <c r="K9" s="28">
        <v>212</v>
      </c>
      <c r="L9" s="29">
        <v>1250</v>
      </c>
      <c r="M9" s="44">
        <v>3.2000000000000001E-2</v>
      </c>
      <c r="N9" s="27">
        <f>ROUND(O9/K9,2)</f>
        <v>40</v>
      </c>
      <c r="O9" s="27">
        <f>ROUND(K9*L9*M9,2)</f>
        <v>8480</v>
      </c>
      <c r="P9" s="27">
        <f>ROUND(O9*Q9,2)</f>
        <v>2968</v>
      </c>
      <c r="Q9" s="26">
        <v>0.35</v>
      </c>
      <c r="R9" s="27">
        <f>ROUND(O9*S9,2)</f>
        <v>0</v>
      </c>
      <c r="S9" s="25"/>
      <c r="T9" s="27">
        <f>ROUND(O9*U9,2)</f>
        <v>1908</v>
      </c>
      <c r="U9" s="26">
        <v>0.22500000000000001</v>
      </c>
      <c r="V9" s="27">
        <f>ROUND(O9*W9,2)</f>
        <v>1908</v>
      </c>
      <c r="W9" s="26">
        <v>0.22500000000000001</v>
      </c>
      <c r="X9" s="27">
        <f>O9*Y9</f>
        <v>1696</v>
      </c>
      <c r="Y9" s="45">
        <v>0.2</v>
      </c>
    </row>
    <row r="10" spans="1:25" s="2" customFormat="1" ht="99" customHeight="1" x14ac:dyDescent="0.15">
      <c r="A10" s="32">
        <v>5</v>
      </c>
      <c r="B10" s="14" t="s">
        <v>23</v>
      </c>
      <c r="C10" s="14" t="s">
        <v>24</v>
      </c>
      <c r="D10" s="15" t="s">
        <v>25</v>
      </c>
      <c r="E10" s="15" t="s">
        <v>26</v>
      </c>
      <c r="F10" s="16" t="s">
        <v>26</v>
      </c>
      <c r="G10" s="15" t="s">
        <v>27</v>
      </c>
      <c r="H10" s="18" t="s">
        <v>28</v>
      </c>
      <c r="I10" s="16" t="s">
        <v>29</v>
      </c>
      <c r="J10" s="16" t="s">
        <v>30</v>
      </c>
      <c r="K10" s="20">
        <v>30</v>
      </c>
      <c r="L10" s="21">
        <v>3000</v>
      </c>
      <c r="M10" s="22">
        <v>0.12</v>
      </c>
      <c r="N10" s="23">
        <f>ROUND(O10/K10,2)</f>
        <v>360</v>
      </c>
      <c r="O10" s="23">
        <f>ROUND(K10*L10*M10,2)</f>
        <v>10800</v>
      </c>
      <c r="P10" s="23"/>
      <c r="Q10" s="24"/>
      <c r="R10" s="23">
        <f>ROUND(O10*S10,2)</f>
        <v>540</v>
      </c>
      <c r="S10" s="25">
        <v>0.05</v>
      </c>
      <c r="T10" s="23">
        <f>ROUND(O10*U10,2)</f>
        <v>2970</v>
      </c>
      <c r="U10" s="22">
        <v>0.27500000000000002</v>
      </c>
      <c r="V10" s="23">
        <f>ROUND(O10*W10,2)</f>
        <v>2970</v>
      </c>
      <c r="W10" s="22">
        <v>0.27500000000000002</v>
      </c>
      <c r="X10" s="23">
        <f>O10*Y10</f>
        <v>4320</v>
      </c>
      <c r="Y10" s="25">
        <v>0.4</v>
      </c>
    </row>
    <row r="11" spans="1:25" s="2" customFormat="1" ht="99" customHeight="1" x14ac:dyDescent="0.15">
      <c r="A11" s="32">
        <v>6</v>
      </c>
      <c r="B11" s="32" t="s">
        <v>23</v>
      </c>
      <c r="C11" s="32" t="s">
        <v>24</v>
      </c>
      <c r="D11" s="33" t="s">
        <v>25</v>
      </c>
      <c r="E11" s="33" t="s">
        <v>26</v>
      </c>
      <c r="F11" s="31" t="s">
        <v>26</v>
      </c>
      <c r="G11" s="33" t="s">
        <v>48</v>
      </c>
      <c r="H11" s="30" t="s">
        <v>49</v>
      </c>
      <c r="I11" s="31" t="s">
        <v>50</v>
      </c>
      <c r="J11" s="31" t="s">
        <v>51</v>
      </c>
      <c r="K11" s="28">
        <v>20</v>
      </c>
      <c r="L11" s="29">
        <v>3000</v>
      </c>
      <c r="M11" s="26">
        <v>0.12</v>
      </c>
      <c r="N11" s="27">
        <f>ROUND(O11/K11,2)</f>
        <v>360</v>
      </c>
      <c r="O11" s="27">
        <f>ROUND(K11*L11*M11,2)</f>
        <v>7200</v>
      </c>
      <c r="P11" s="27"/>
      <c r="Q11" s="26"/>
      <c r="R11" s="27">
        <f>ROUND(O11*S11,2)</f>
        <v>360</v>
      </c>
      <c r="S11" s="45">
        <v>0.05</v>
      </c>
      <c r="T11" s="27">
        <f>ROUND(O11*U11,2)</f>
        <v>1980</v>
      </c>
      <c r="U11" s="26">
        <v>0.27500000000000002</v>
      </c>
      <c r="V11" s="27">
        <f>ROUND(O11*W11,2)</f>
        <v>1980</v>
      </c>
      <c r="W11" s="26">
        <v>0.27500000000000002</v>
      </c>
      <c r="X11" s="27">
        <f>O11*Y11</f>
        <v>2880</v>
      </c>
      <c r="Y11" s="45">
        <v>0.4</v>
      </c>
    </row>
    <row r="12" spans="1:25" x14ac:dyDescent="0.15">
      <c r="Y12" s="46"/>
    </row>
    <row r="14" spans="1:25" ht="24.95" customHeight="1" x14ac:dyDescent="0.15">
      <c r="C14" s="17"/>
      <c r="D14" s="17"/>
      <c r="E14" s="17"/>
      <c r="G14" s="17"/>
    </row>
  </sheetData>
  <mergeCells count="22">
    <mergeCell ref="M4:M5"/>
    <mergeCell ref="N4:N5"/>
    <mergeCell ref="O4:O5"/>
    <mergeCell ref="K4:K5"/>
    <mergeCell ref="L4:L5"/>
    <mergeCell ref="H4:H5"/>
    <mergeCell ref="I4:I5"/>
    <mergeCell ref="J4:J5"/>
    <mergeCell ref="A2:Y2"/>
    <mergeCell ref="A3:E3"/>
    <mergeCell ref="P4:Q4"/>
    <mergeCell ref="R4:S4"/>
    <mergeCell ref="T4:U4"/>
    <mergeCell ref="V4:W4"/>
    <mergeCell ref="X4:Y4"/>
    <mergeCell ref="A4:A5"/>
    <mergeCell ref="B4:B5"/>
    <mergeCell ref="C4:C5"/>
    <mergeCell ref="D4:D5"/>
    <mergeCell ref="E4:E5"/>
    <mergeCell ref="F4:F5"/>
    <mergeCell ref="G4:G5"/>
  </mergeCells>
  <phoneticPr fontId="9" type="noConversion"/>
  <pageMargins left="0.74791666666666701" right="0.74791666666666701" top="0.98402777777777795" bottom="0.98402777777777795" header="0.51180555555555596" footer="0.51180555555555596"/>
  <pageSetup paperSize="8" scale="37" fitToHeight="0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吕慧欣1665715330877</dc:creator>
  <cp:lastModifiedBy>廖俊辉</cp:lastModifiedBy>
  <cp:lastPrinted>2025-04-29T09:22:45Z</cp:lastPrinted>
  <dcterms:created xsi:type="dcterms:W3CDTF">2024-06-20T07:45:00Z</dcterms:created>
  <dcterms:modified xsi:type="dcterms:W3CDTF">2025-08-21T03:00:06Z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2052-12.8.2.19309</vt:lpwstr>
  </property>
  <property fmtid="{D5CDD505-2E9C-101B-9397-08002B2CF9AE}" pid="3" name="KSOReadingLayout">
    <vt:bool>false</vt:bool>
  </property>
  <property fmtid="{D5CDD505-2E9C-101B-9397-08002B2CF9AE}" pid="4" name="ICV">
    <vt:lpwstr>875C0731175A405A83A67280D16B2B68_13</vt:lpwstr>
  </property>
</Properties>
</file>