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90" windowWidth="28695" windowHeight="12495"/>
  </bookViews>
  <sheets>
    <sheet name="专项资金公开信息表" sheetId="1" r:id="rId1"/>
    <sheet name="Sheet2" sheetId="2" r:id="rId2"/>
    <sheet name="Sheet3" sheetId="3" r:id="rId3"/>
  </sheets>
  <definedNames>
    <definedName name="_xlnm.Print_Titles" localSheetId="0">专项资金公开信息表!$4:$5</definedName>
  </definedNames>
  <calcPr calcId="144525"/>
</workbook>
</file>

<file path=xl/calcChain.xml><?xml version="1.0" encoding="utf-8"?>
<calcChain xmlns="http://schemas.openxmlformats.org/spreadsheetml/2006/main">
  <c r="M7" i="1" l="1"/>
  <c r="M8" i="1"/>
  <c r="M9" i="1"/>
  <c r="M10" i="1"/>
  <c r="M11" i="1"/>
  <c r="M12" i="1"/>
  <c r="M14" i="1"/>
  <c r="M15" i="1"/>
  <c r="M16" i="1"/>
  <c r="M17" i="1"/>
  <c r="M18" i="1"/>
  <c r="M19" i="1"/>
  <c r="M20" i="1"/>
  <c r="M21" i="1"/>
  <c r="M23" i="1"/>
  <c r="M24" i="1"/>
  <c r="M25" i="1"/>
  <c r="M26" i="1"/>
  <c r="M27" i="1"/>
  <c r="M28" i="1"/>
  <c r="M29" i="1"/>
  <c r="M30" i="1"/>
  <c r="M31" i="1"/>
  <c r="M32" i="1"/>
  <c r="M33" i="1"/>
  <c r="M34" i="1"/>
  <c r="M35" i="1"/>
  <c r="M36" i="1"/>
  <c r="M37" i="1"/>
  <c r="M38" i="1"/>
  <c r="M39" i="1"/>
  <c r="M40" i="1"/>
  <c r="M41" i="1"/>
  <c r="M42" i="1"/>
  <c r="M43" i="1"/>
  <c r="M44" i="1"/>
  <c r="M45" i="1"/>
  <c r="M47" i="1"/>
  <c r="M48" i="1"/>
  <c r="M49" i="1"/>
  <c r="M50" i="1"/>
  <c r="M51" i="1"/>
  <c r="M52" i="1"/>
  <c r="M53" i="1"/>
  <c r="M54" i="1"/>
  <c r="M55" i="1"/>
  <c r="M56" i="1"/>
  <c r="M57" i="1"/>
  <c r="M58" i="1"/>
  <c r="M59" i="1"/>
  <c r="M60" i="1"/>
  <c r="M61" i="1"/>
  <c r="M62" i="1"/>
  <c r="M63" i="1"/>
  <c r="M65" i="1"/>
  <c r="M66" i="1"/>
  <c r="M67" i="1"/>
  <c r="M68" i="1"/>
  <c r="M69" i="1"/>
  <c r="M70" i="1"/>
  <c r="M72" i="1"/>
  <c r="M73" i="1"/>
  <c r="M74" i="1"/>
  <c r="M75" i="1"/>
  <c r="M76" i="1"/>
  <c r="M77" i="1"/>
  <c r="M78" i="1"/>
  <c r="M79" i="1"/>
  <c r="M80" i="1"/>
  <c r="M81" i="1"/>
  <c r="M82" i="1"/>
  <c r="M83" i="1"/>
  <c r="M84" i="1"/>
  <c r="M85" i="1"/>
  <c r="M86" i="1"/>
  <c r="M6" i="1"/>
  <c r="L13" i="1" l="1"/>
  <c r="J87" i="1"/>
  <c r="K87" i="1"/>
  <c r="L87" i="1"/>
  <c r="I87" i="1"/>
  <c r="M87" i="1" s="1"/>
  <c r="L9" i="1" l="1"/>
  <c r="L10" i="1"/>
  <c r="L11" i="1"/>
  <c r="L12" i="1"/>
  <c r="L14" i="1"/>
  <c r="L15" i="1"/>
  <c r="L16" i="1"/>
  <c r="L18" i="1"/>
  <c r="L19" i="1"/>
  <c r="L20" i="1"/>
  <c r="L21" i="1"/>
  <c r="L22" i="1"/>
  <c r="L23" i="1"/>
  <c r="L24" i="1"/>
  <c r="L25" i="1"/>
  <c r="L26" i="1"/>
  <c r="L27" i="1"/>
  <c r="L28" i="1"/>
  <c r="L29" i="1"/>
  <c r="L31" i="1"/>
  <c r="L32" i="1"/>
  <c r="L33" i="1"/>
  <c r="L35" i="1"/>
  <c r="L36" i="1"/>
  <c r="L37" i="1"/>
  <c r="L38" i="1"/>
  <c r="L39" i="1"/>
  <c r="L40" i="1"/>
  <c r="L41" i="1"/>
  <c r="L43" i="1"/>
  <c r="L44" i="1"/>
  <c r="L45" i="1"/>
  <c r="L46" i="1"/>
  <c r="L47" i="1"/>
  <c r="L48" i="1"/>
  <c r="L49" i="1"/>
  <c r="L50" i="1"/>
  <c r="L51" i="1"/>
  <c r="L52" i="1"/>
  <c r="L53" i="1"/>
  <c r="L55" i="1"/>
  <c r="L56" i="1"/>
  <c r="L57" i="1"/>
  <c r="L58" i="1"/>
  <c r="L60" i="1"/>
  <c r="L61" i="1"/>
  <c r="L62" i="1"/>
  <c r="L63" i="1"/>
  <c r="L64" i="1"/>
  <c r="L65" i="1"/>
  <c r="L66" i="1"/>
  <c r="L67" i="1"/>
  <c r="L68" i="1"/>
  <c r="L70" i="1"/>
  <c r="L71" i="1"/>
  <c r="L72" i="1"/>
  <c r="L73" i="1"/>
  <c r="L74" i="1"/>
  <c r="L75" i="1"/>
  <c r="L76" i="1"/>
  <c r="L77" i="1"/>
  <c r="L78" i="1"/>
  <c r="L80" i="1"/>
  <c r="L81" i="1"/>
  <c r="L82" i="1"/>
  <c r="L84" i="1"/>
  <c r="L7" i="1"/>
  <c r="J85" i="1" l="1"/>
  <c r="K85" i="1"/>
  <c r="J83" i="1"/>
  <c r="K83" i="1"/>
  <c r="J79" i="1"/>
  <c r="K79" i="1"/>
  <c r="J69" i="1"/>
  <c r="K69" i="1"/>
  <c r="L69" i="1" s="1"/>
  <c r="J59" i="1"/>
  <c r="K59" i="1"/>
  <c r="J54" i="1"/>
  <c r="K54" i="1"/>
  <c r="J42" i="1"/>
  <c r="K42" i="1"/>
  <c r="J34" i="1"/>
  <c r="K34" i="1"/>
  <c r="J30" i="1"/>
  <c r="K30" i="1"/>
  <c r="J17" i="1"/>
  <c r="K17" i="1"/>
  <c r="J8" i="1"/>
  <c r="K8" i="1"/>
  <c r="I85" i="1"/>
  <c r="I83" i="1"/>
  <c r="I79" i="1"/>
  <c r="I69" i="1"/>
  <c r="I59" i="1"/>
  <c r="I54" i="1"/>
  <c r="I42" i="1"/>
  <c r="I34" i="1"/>
  <c r="I30" i="1"/>
  <c r="I17" i="1"/>
  <c r="I8" i="1"/>
  <c r="K6" i="1" l="1"/>
  <c r="L85" i="1"/>
  <c r="I6" i="1"/>
  <c r="L17" i="1"/>
  <c r="J6" i="1"/>
  <c r="L8" i="1"/>
  <c r="L79" i="1"/>
  <c r="L59" i="1"/>
  <c r="L54" i="1"/>
  <c r="L42" i="1"/>
  <c r="L83" i="1"/>
  <c r="L34" i="1"/>
  <c r="L30" i="1"/>
  <c r="L6" i="1" l="1"/>
</calcChain>
</file>

<file path=xl/sharedStrings.xml><?xml version="1.0" encoding="utf-8"?>
<sst xmlns="http://schemas.openxmlformats.org/spreadsheetml/2006/main" count="735" uniqueCount="95">
  <si>
    <t>项目名称</t>
  </si>
  <si>
    <t>性质</t>
  </si>
  <si>
    <t>来源类型</t>
  </si>
  <si>
    <t>功能科目</t>
  </si>
  <si>
    <t>经济分类</t>
  </si>
  <si>
    <t>用途</t>
  </si>
  <si>
    <t>指标金额</t>
  </si>
  <si>
    <t>调减金额</t>
  </si>
  <si>
    <t>支出情况</t>
  </si>
  <si>
    <t>指标余额</t>
  </si>
  <si>
    <t>支出率</t>
  </si>
  <si>
    <t>绩效考核情况（优、良、中、低、差，如没有绩效考核填无）</t>
  </si>
  <si>
    <t>年初任务清单执行情况描述</t>
  </si>
  <si>
    <t>编码</t>
  </si>
  <si>
    <t>名称</t>
  </si>
  <si>
    <t>预算绩效</t>
  </si>
  <si>
    <t>执行绩效</t>
  </si>
  <si>
    <t>事后绩效</t>
  </si>
  <si>
    <t>合计</t>
  </si>
  <si>
    <t>***该表行数由单位自行根据本单位项目数量增加。</t>
  </si>
  <si>
    <t>***该表公开时点分别为：年初预算下达后、上半年结束后、年度决算下达后10个工作日内，自行公开。</t>
  </si>
  <si>
    <t>***该表包含年中执行中追加的项目、上级下达的补助资金。</t>
  </si>
  <si>
    <t>填报单位：江门市江海区司法局</t>
    <phoneticPr fontId="5" type="noConversion"/>
  </si>
  <si>
    <t>2040601</t>
  </si>
  <si>
    <t>行政运行</t>
  </si>
  <si>
    <t>2040605</t>
  </si>
  <si>
    <t>普法宣传</t>
  </si>
  <si>
    <t>2040612</t>
  </si>
  <si>
    <t>法制建设</t>
  </si>
  <si>
    <t>2040607</t>
  </si>
  <si>
    <t>法律援助</t>
  </si>
  <si>
    <t>2040604</t>
  </si>
  <si>
    <t>基层司法业务</t>
  </si>
  <si>
    <t>2040610</t>
  </si>
  <si>
    <t>社区矫正</t>
  </si>
  <si>
    <t>无</t>
    <phoneticPr fontId="5" type="noConversion"/>
  </si>
  <si>
    <t>人民调解经费</t>
    <phoneticPr fontId="5" type="noConversion"/>
  </si>
  <si>
    <t>2040602</t>
  </si>
  <si>
    <t>一般行政管理事务</t>
  </si>
  <si>
    <t>2040606</t>
  </si>
  <si>
    <t>律师公证管理</t>
  </si>
  <si>
    <t>预算内</t>
    <phoneticPr fontId="5" type="noConversion"/>
  </si>
  <si>
    <t>年初预算</t>
    <phoneticPr fontId="5" type="noConversion"/>
  </si>
  <si>
    <t>人民调解经费</t>
    <phoneticPr fontId="5" type="noConversion"/>
  </si>
  <si>
    <t>人民调解经费</t>
    <phoneticPr fontId="5" type="noConversion"/>
  </si>
  <si>
    <t>社区矫正经费</t>
    <phoneticPr fontId="5" type="noConversion"/>
  </si>
  <si>
    <t>指挥中心工作经费</t>
    <phoneticPr fontId="5" type="noConversion"/>
  </si>
  <si>
    <t>依法治区专项经费</t>
    <phoneticPr fontId="5" type="noConversion"/>
  </si>
  <si>
    <t>普法经费（含禁毒）</t>
    <phoneticPr fontId="5" type="noConversion"/>
  </si>
  <si>
    <t>一村（社区）一法律顾问工作经费</t>
    <phoneticPr fontId="5" type="noConversion"/>
  </si>
  <si>
    <t>法援工作（含公共法律服务建设）</t>
    <phoneticPr fontId="5" type="noConversion"/>
  </si>
  <si>
    <t>法治政府建设工作经费（含政府高级雇员费、法律顾问费）</t>
    <phoneticPr fontId="5" type="noConversion"/>
  </si>
  <si>
    <t>办公场所日常管护经费</t>
    <phoneticPr fontId="5" type="noConversion"/>
  </si>
  <si>
    <t>安置帮教经费</t>
    <phoneticPr fontId="5" type="noConversion"/>
  </si>
  <si>
    <t>办公费（行政）</t>
    <phoneticPr fontId="5" type="noConversion"/>
  </si>
  <si>
    <t>办公费（行政）</t>
    <phoneticPr fontId="5" type="noConversion"/>
  </si>
  <si>
    <t>印刷费（行政）</t>
    <phoneticPr fontId="5" type="noConversion"/>
  </si>
  <si>
    <t>差旅费（行政）</t>
    <phoneticPr fontId="5" type="noConversion"/>
  </si>
  <si>
    <t>培训费（行政）</t>
    <phoneticPr fontId="5" type="noConversion"/>
  </si>
  <si>
    <t>劳务费（行政）</t>
    <phoneticPr fontId="5" type="noConversion"/>
  </si>
  <si>
    <t>公务接待费（行政）</t>
    <phoneticPr fontId="5" type="noConversion"/>
  </si>
  <si>
    <t>维修（护）费（行政）</t>
    <phoneticPr fontId="5" type="noConversion"/>
  </si>
  <si>
    <t>公务用车运行维护费（行政）</t>
    <phoneticPr fontId="5" type="noConversion"/>
  </si>
  <si>
    <t>邮电费（行政）</t>
    <phoneticPr fontId="5" type="noConversion"/>
  </si>
  <si>
    <t>差旅费（行政）</t>
    <phoneticPr fontId="5" type="noConversion"/>
  </si>
  <si>
    <t>培训费（行政）</t>
    <phoneticPr fontId="5" type="noConversion"/>
  </si>
  <si>
    <t>委托业务费（行政）</t>
    <phoneticPr fontId="5" type="noConversion"/>
  </si>
  <si>
    <t>其他交通费用（行政）</t>
    <phoneticPr fontId="5" type="noConversion"/>
  </si>
  <si>
    <t>办公设备购置（行政）</t>
    <phoneticPr fontId="5" type="noConversion"/>
  </si>
  <si>
    <t>其他商品和服务支出（行政）</t>
    <phoneticPr fontId="5" type="noConversion"/>
  </si>
  <si>
    <t>印刷费（行政）</t>
    <phoneticPr fontId="5" type="noConversion"/>
  </si>
  <si>
    <t>劳务费（行政）</t>
    <phoneticPr fontId="5" type="noConversion"/>
  </si>
  <si>
    <t>租赁费（行政）</t>
    <phoneticPr fontId="5" type="noConversion"/>
  </si>
  <si>
    <t>水费（行政）</t>
    <phoneticPr fontId="5" type="noConversion"/>
  </si>
  <si>
    <t>电费（行政）</t>
    <phoneticPr fontId="5" type="noConversion"/>
  </si>
  <si>
    <t>江财行【2020】4号，2020年江门市“一村（社区）一法律顾问”工作补助资金</t>
    <phoneticPr fontId="5" type="noConversion"/>
  </si>
  <si>
    <t>省市补助（一般补助）</t>
    <phoneticPr fontId="5" type="noConversion"/>
  </si>
  <si>
    <t>维修（护）费（行政）</t>
    <phoneticPr fontId="5" type="noConversion"/>
  </si>
  <si>
    <t>局机关办公大楼和公共法律服务中心办公场所水电、维修护费等开支。</t>
    <phoneticPr fontId="5" type="noConversion"/>
  </si>
  <si>
    <t>小计</t>
    <phoneticPr fontId="5" type="noConversion"/>
  </si>
  <si>
    <t>对刑满释放、解除社区矫正人员进行引导、扶助、教育和管理。主要用于安置帮教工作日常办公开支。</t>
    <phoneticPr fontId="5" type="noConversion"/>
  </si>
  <si>
    <t>充分发挥人民调解委员会作用，促使当事人在平等协商基础上自愿达成调解协议，解决民间纠纷的活动，维护社会和谐稳定。主要用于“以案定补”办案补贴费。</t>
    <phoneticPr fontId="5" type="noConversion"/>
  </si>
  <si>
    <t>落实社区矫正工作，加强组织建设，队伍建设、装备建设、规范化建设，落实监督管理措施，加强对社区矫正对象的教育和改造，矫正社区矫正对象犯罪心理和行为恶习，加强对社区矫正对象的帮助和服务促使其顺利回归社会。主要用于监管社矫人员日常办公开支和开展“震撼教育”活动等。</t>
    <phoneticPr fontId="5" type="noConversion"/>
  </si>
  <si>
    <t>设立指挥中心，建立健全值班和应急指挥制度，安排人员值班，做好应急指挥工作。主要用于指挥中心值班办公开支。</t>
    <phoneticPr fontId="5" type="noConversion"/>
  </si>
  <si>
    <t>法治统筹部署、法治督察咨询、法治队伍培训、法治基层创建、法治设施建设、法治考核、法治惠民工程等，主要用于开展依法治区办公开支和法治考核迎检工作等。</t>
    <phoneticPr fontId="5" type="noConversion"/>
  </si>
  <si>
    <t>为满足人民群众日益增长的对美好生活的物质文化生活需要，加大对普法工作的投入，在保证人、财、物充足的情况下，进一步强化普法形式，充实普法内容，提升普法实效，达到全社会尊法学法守法用法。主要用于普法宣传工作和开展“谁执法谁普法”活动等。</t>
    <phoneticPr fontId="5" type="noConversion"/>
  </si>
  <si>
    <t>切实增强广大基层干部和群众的法律意识，促进村（居）委会民主决策，依法办事，引导群众通过合法途径表达利益诉求，解决矛盾纠纷，保障群众合法权益，维护基层和谐稳定。主要用于一村（社区）一法律顾问工作日常办公开支和宣传法律知识。</t>
    <phoneticPr fontId="5" type="noConversion"/>
  </si>
  <si>
    <t>加强依法行政工作，大力推进我区法治政府建设。主要用于聘请政府法律顾问、聘请律师代理以区政府为被告的行政复议、行政诉讼案件以及开展全区行政执法人员线上培训和综合法律知识考试等与法治政府建设有关的工作。主要用于开展行政执法考试和聘请三个政府法律顾问。</t>
    <phoneticPr fontId="5" type="noConversion"/>
  </si>
  <si>
    <t>一村（社区）一法律顾问律师全覆盖，提供法律知识。主要用于发放村居律师劳务费。</t>
    <phoneticPr fontId="5" type="noConversion"/>
  </si>
  <si>
    <t>江门市江海区司法局专项资金信息公开表（2020年度决算下达后）</t>
    <phoneticPr fontId="5" type="noConversion"/>
  </si>
  <si>
    <t>法援工作（含公共法律服务建设）</t>
    <phoneticPr fontId="5" type="noConversion"/>
  </si>
  <si>
    <t>一般预算调剂</t>
    <phoneticPr fontId="5" type="noConversion"/>
  </si>
  <si>
    <t>劳务费（行政）</t>
    <phoneticPr fontId="5" type="noConversion"/>
  </si>
  <si>
    <t>法律援助是国家建立的保障经济困难公民和特殊案件当事人获得必要的法律咨询、代理、刑事辩护等无偿法律服务。法律援助律师积极参与法律援助工作，维护当事人合法权益、维护法律正确实施、维护社会公平正义。主要用于法援案件律师劳务费。</t>
    <phoneticPr fontId="5" type="noConversion"/>
  </si>
  <si>
    <t>法律援助是国家建立的保障经济困难公民和特殊案件当事人获得必要的法律咨询、代理、刑事辩护等无偿法律服务。法律援助律师积极参与法律援助工作，维护当事人合法权益、维护法律正确实施、维护社会公平正义。主要用于法援案件律师劳务费。</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</si>
</sst>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7" formatCode="0_ ;[Red]\-0\ "/>
    <numFmt numFmtId="178" formatCode="0.00_);[Red]\(0.00\)"/>
  </numFmts>
  <fonts count="14" x14ac:knownFonts="1">
    <font>
      <sz val="12"/>
      <color theme="1"/>
      <name val="宋体"/>
      <charset val="134"/>
      <scheme val="minor"/>
    </font>
    <font>
      <b/>
      <sz val="18"/>
      <color theme="1"/>
      <name val="宋体"/>
      <family val="3"/>
      <charset val="134"/>
      <scheme val="minor"/>
    </font>
    <font>
      <b/>
      <sz val="12"/>
      <color theme="1"/>
      <name val="宋体"/>
      <family val="3"/>
      <charset val="134"/>
      <scheme val="minor"/>
    </font>
    <font>
      <b/>
      <sz val="12"/>
      <color indexed="8"/>
      <name val="宋体"/>
      <family val="3"/>
      <charset val="134"/>
    </font>
    <font>
      <b/>
      <sz val="12"/>
      <name val="宋体"/>
      <family val="3"/>
      <charset val="134"/>
    </font>
    <font>
      <sz val="9"/>
      <name val="宋体"/>
      <family val="3"/>
      <charset val="134"/>
      <scheme val="minor"/>
    </font>
    <font>
      <sz val="11"/>
      <color theme="1"/>
      <name val="宋体"/>
      <family val="3"/>
      <charset val="134"/>
      <scheme val="minor"/>
    </font>
    <font>
      <sz val="11"/>
      <color indexed="8"/>
      <name val="宋体"/>
      <family val="3"/>
      <charset val="134"/>
    </font>
    <font>
      <sz val="10"/>
      <name val="宋体"/>
      <family val="3"/>
      <charset val="134"/>
    </font>
    <font>
      <sz val="11"/>
      <color theme="1"/>
      <name val="宋体"/>
      <family val="3"/>
      <charset val="134"/>
    </font>
    <font>
      <sz val="10"/>
      <color indexed="8"/>
      <name val="宋体"/>
      <family val="3"/>
      <charset val="134"/>
    </font>
    <font>
      <b/>
      <sz val="11"/>
      <color indexed="8"/>
      <name val="宋体"/>
      <family val="3"/>
      <charset val="134"/>
    </font>
    <font>
      <b/>
      <sz val="11"/>
      <color theme="1"/>
      <name val="宋体"/>
      <family val="3"/>
      <charset val="134"/>
      <scheme val="minor"/>
    </font>
    <font>
      <sz val="9"/>
      <color theme="1"/>
      <name val="宋体"/>
      <family val="3"/>
      <charset val="134"/>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8" fillId="0" borderId="0"/>
  </cellStyleXfs>
  <cellXfs count="39">
    <xf numFmtId="0" fontId="0" fillId="0" borderId="0" xfId="0">
      <alignment vertical="center"/>
    </xf>
    <xf numFmtId="0" fontId="0" fillId="2" borderId="0" xfId="0" applyFill="1">
      <alignment vertical="center"/>
    </xf>
    <xf numFmtId="178" fontId="0" fillId="2" borderId="0" xfId="0" applyNumberFormat="1" applyFill="1">
      <alignment vertical="center"/>
    </xf>
    <xf numFmtId="0" fontId="3" fillId="2" borderId="1" xfId="0" applyNumberFormat="1"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178" fontId="6" fillId="2" borderId="1" xfId="0" applyNumberFormat="1" applyFont="1" applyFill="1" applyBorder="1" applyAlignment="1">
      <alignment horizontal="center" vertical="center" wrapText="1"/>
    </xf>
    <xf numFmtId="10" fontId="6" fillId="2" borderId="1" xfId="0" applyNumberFormat="1" applyFont="1" applyFill="1" applyBorder="1" applyAlignment="1">
      <alignment horizontal="center" vertical="center" wrapText="1"/>
    </xf>
    <xf numFmtId="0" fontId="7" fillId="2" borderId="1" xfId="1" applyNumberFormat="1" applyFont="1" applyFill="1" applyBorder="1" applyAlignment="1" applyProtection="1">
      <alignment horizontal="left" vertical="center" wrapText="1"/>
    </xf>
    <xf numFmtId="0" fontId="6" fillId="2" borderId="1" xfId="0" applyFont="1" applyFill="1" applyBorder="1" applyAlignment="1">
      <alignment horizontal="center" vertical="center" wrapText="1"/>
    </xf>
    <xf numFmtId="0" fontId="7" fillId="2" borderId="1" xfId="1" applyNumberFormat="1" applyFont="1" applyFill="1" applyBorder="1" applyAlignment="1" applyProtection="1">
      <alignment horizontal="center" vertical="center" wrapText="1"/>
    </xf>
    <xf numFmtId="177" fontId="9" fillId="2" borderId="1" xfId="1" applyNumberFormat="1" applyFont="1" applyFill="1" applyBorder="1" applyAlignment="1" applyProtection="1">
      <alignment horizontal="center" vertical="center" wrapText="1"/>
    </xf>
    <xf numFmtId="0" fontId="6" fillId="2" borderId="1" xfId="0" applyNumberFormat="1" applyFont="1" applyFill="1" applyBorder="1" applyAlignment="1">
      <alignment horizontal="center" vertical="center" wrapText="1"/>
    </xf>
    <xf numFmtId="178" fontId="12" fillId="2" borderId="1" xfId="0" applyNumberFormat="1" applyFont="1" applyFill="1" applyBorder="1" applyAlignment="1">
      <alignment horizontal="center" vertical="center" wrapText="1"/>
    </xf>
    <xf numFmtId="10" fontId="12" fillId="2" borderId="1" xfId="0" applyNumberFormat="1" applyFont="1" applyFill="1" applyBorder="1" applyAlignment="1">
      <alignment horizontal="center" vertical="center" wrapText="1"/>
    </xf>
    <xf numFmtId="0" fontId="12" fillId="2" borderId="1" xfId="0" applyNumberFormat="1" applyFont="1" applyFill="1" applyBorder="1" applyAlignment="1">
      <alignment horizontal="center" vertical="center" wrapText="1"/>
    </xf>
    <xf numFmtId="0" fontId="2" fillId="2" borderId="0" xfId="0" applyFont="1" applyFill="1">
      <alignment vertical="center"/>
    </xf>
    <xf numFmtId="0" fontId="6" fillId="2" borderId="0" xfId="0" applyFont="1" applyFill="1" applyAlignment="1">
      <alignment horizontal="center" vertical="center"/>
    </xf>
    <xf numFmtId="0" fontId="12" fillId="2" borderId="0" xfId="0" applyFont="1" applyFill="1" applyAlignment="1">
      <alignment horizontal="center" vertical="center"/>
    </xf>
    <xf numFmtId="0" fontId="10" fillId="2" borderId="1" xfId="1" applyNumberFormat="1" applyFont="1" applyFill="1" applyBorder="1" applyAlignment="1" applyProtection="1">
      <alignment horizontal="left" vertical="center" wrapText="1"/>
    </xf>
    <xf numFmtId="0" fontId="6" fillId="2" borderId="2" xfId="0" applyFont="1" applyFill="1" applyBorder="1" applyAlignment="1">
      <alignment horizontal="center" vertical="center" wrapText="1"/>
    </xf>
    <xf numFmtId="0" fontId="11" fillId="2" borderId="1" xfId="1" applyNumberFormat="1" applyFont="1" applyFill="1" applyBorder="1" applyAlignment="1" applyProtection="1">
      <alignment horizontal="center" vertical="center" wrapText="1"/>
    </xf>
    <xf numFmtId="0" fontId="13" fillId="2" borderId="6" xfId="0" applyNumberFormat="1" applyFont="1" applyFill="1" applyBorder="1" applyAlignment="1">
      <alignment horizontal="center" vertical="center" wrapText="1"/>
    </xf>
    <xf numFmtId="0" fontId="13" fillId="2" borderId="8" xfId="0" applyNumberFormat="1" applyFont="1" applyFill="1" applyBorder="1" applyAlignment="1">
      <alignment horizontal="center" vertical="center" wrapText="1"/>
    </xf>
    <xf numFmtId="0" fontId="11" fillId="2" borderId="2" xfId="1" applyNumberFormat="1" applyFont="1" applyFill="1" applyBorder="1" applyAlignment="1" applyProtection="1">
      <alignment horizontal="center" vertical="center" wrapText="1"/>
    </xf>
    <xf numFmtId="0" fontId="11" fillId="2" borderId="3" xfId="1" applyNumberFormat="1" applyFont="1" applyFill="1" applyBorder="1" applyAlignment="1" applyProtection="1">
      <alignment horizontal="center" vertical="center" wrapText="1"/>
    </xf>
    <xf numFmtId="0" fontId="11" fillId="2" borderId="4" xfId="1" applyNumberFormat="1" applyFont="1" applyFill="1" applyBorder="1" applyAlignment="1" applyProtection="1">
      <alignment horizontal="center" vertical="center" wrapText="1"/>
    </xf>
    <xf numFmtId="0" fontId="13" fillId="2" borderId="6" xfId="0" applyNumberFormat="1" applyFont="1" applyFill="1" applyBorder="1" applyAlignment="1">
      <alignment horizontal="left" vertical="center" wrapText="1"/>
    </xf>
    <xf numFmtId="0" fontId="13" fillId="2" borderId="8" xfId="0" applyNumberFormat="1" applyFont="1" applyFill="1" applyBorder="1" applyAlignment="1">
      <alignment horizontal="left" vertical="center" wrapText="1"/>
    </xf>
    <xf numFmtId="0" fontId="13" fillId="2" borderId="7" xfId="0" applyNumberFormat="1" applyFont="1" applyFill="1" applyBorder="1" applyAlignment="1">
      <alignment horizontal="left" vertical="center" wrapText="1"/>
    </xf>
    <xf numFmtId="0" fontId="1" fillId="2" borderId="0" xfId="0" applyFont="1" applyFill="1" applyAlignment="1">
      <alignment horizontal="center" vertical="center"/>
    </xf>
    <xf numFmtId="0" fontId="3" fillId="2" borderId="1" xfId="0" applyNumberFormat="1"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8" fontId="3" fillId="2" borderId="1" xfId="0" applyNumberFormat="1" applyFont="1" applyFill="1" applyBorder="1" applyAlignment="1" applyProtection="1">
      <alignment horizontal="center" vertical="center" wrapText="1"/>
    </xf>
    <xf numFmtId="0" fontId="4" fillId="2" borderId="1" xfId="0" applyNumberFormat="1" applyFont="1" applyFill="1" applyBorder="1" applyAlignment="1" applyProtection="1">
      <alignment horizontal="center" vertical="center" wrapText="1"/>
    </xf>
    <xf numFmtId="178" fontId="4" fillId="2" borderId="1" xfId="0" applyNumberFormat="1" applyFont="1" applyFill="1" applyBorder="1" applyAlignment="1" applyProtection="1">
      <alignment horizontal="center" vertical="center" wrapText="1"/>
    </xf>
    <xf numFmtId="0" fontId="2" fillId="2" borderId="5" xfId="0" applyNumberFormat="1" applyFont="1" applyFill="1" applyBorder="1" applyAlignment="1">
      <alignment vertical="center" wrapText="1"/>
    </xf>
  </cellXfs>
  <cellStyles count="2">
    <cellStyle name="常规" xfId="0" builtinId="0"/>
    <cellStyle name="常规 2"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1"/>
  <sheetViews>
    <sheetView tabSelected="1" topLeftCell="B1" workbookViewId="0">
      <selection activeCell="B2" sqref="B1:H1048576"/>
    </sheetView>
  </sheetViews>
  <sheetFormatPr defaultRowHeight="14.25" x14ac:dyDescent="0.15"/>
  <cols>
    <col min="1" max="1" width="31" style="1" customWidth="1"/>
    <col min="2" max="2" width="9" style="1"/>
    <col min="3" max="3" width="9.625" style="1" customWidth="1"/>
    <col min="4" max="4" width="9.625" style="1" bestFit="1" customWidth="1"/>
    <col min="5" max="5" width="13.75" style="1" customWidth="1"/>
    <col min="6" max="6" width="12.5" style="1" customWidth="1"/>
    <col min="7" max="7" width="23" style="1" customWidth="1"/>
    <col min="8" max="8" width="26.375" style="1" customWidth="1"/>
    <col min="9" max="9" width="13.625" style="2" customWidth="1"/>
    <col min="10" max="10" width="13" style="1" customWidth="1"/>
    <col min="11" max="11" width="14" style="1" customWidth="1"/>
    <col min="12" max="12" width="13.625" style="2" customWidth="1"/>
    <col min="13" max="13" width="9" style="1" customWidth="1"/>
    <col min="14" max="14" width="12.375" style="1" customWidth="1"/>
    <col min="15" max="15" width="12.5" style="1" customWidth="1"/>
    <col min="16" max="16" width="10.625" style="1" customWidth="1"/>
    <col min="17" max="17" width="33.75" style="1" customWidth="1"/>
    <col min="18" max="16384" width="9" style="1"/>
  </cols>
  <sheetData>
    <row r="1" spans="1:17" ht="22.5" x14ac:dyDescent="0.15">
      <c r="A1" s="29" t="s">
        <v>89</v>
      </c>
      <c r="B1" s="29"/>
      <c r="C1" s="29"/>
      <c r="D1" s="29"/>
      <c r="E1" s="29"/>
      <c r="F1" s="29"/>
      <c r="G1" s="29"/>
      <c r="H1" s="29"/>
      <c r="I1" s="29"/>
      <c r="J1" s="29"/>
      <c r="K1" s="29"/>
      <c r="L1" s="29"/>
      <c r="M1" s="29"/>
      <c r="N1" s="29"/>
      <c r="O1" s="29"/>
      <c r="P1" s="29"/>
      <c r="Q1" s="29"/>
    </row>
    <row r="3" spans="1:17" x14ac:dyDescent="0.15">
      <c r="A3" s="1" t="s">
        <v>22</v>
      </c>
    </row>
    <row r="4" spans="1:17" ht="45" customHeight="1" x14ac:dyDescent="0.15">
      <c r="A4" s="31" t="s">
        <v>0</v>
      </c>
      <c r="B4" s="30" t="s">
        <v>1</v>
      </c>
      <c r="C4" s="30" t="s">
        <v>2</v>
      </c>
      <c r="D4" s="30" t="s">
        <v>3</v>
      </c>
      <c r="E4" s="30"/>
      <c r="F4" s="30" t="s">
        <v>4</v>
      </c>
      <c r="G4" s="30"/>
      <c r="H4" s="30" t="s">
        <v>5</v>
      </c>
      <c r="I4" s="35" t="s">
        <v>6</v>
      </c>
      <c r="J4" s="30" t="s">
        <v>7</v>
      </c>
      <c r="K4" s="31" t="s">
        <v>8</v>
      </c>
      <c r="L4" s="35" t="s">
        <v>9</v>
      </c>
      <c r="M4" s="30" t="s">
        <v>10</v>
      </c>
      <c r="N4" s="31" t="s">
        <v>11</v>
      </c>
      <c r="O4" s="31"/>
      <c r="P4" s="31"/>
      <c r="Q4" s="31" t="s">
        <v>12</v>
      </c>
    </row>
    <row r="5" spans="1:17" ht="39" customHeight="1" x14ac:dyDescent="0.15">
      <c r="A5" s="31"/>
      <c r="B5" s="30"/>
      <c r="C5" s="30"/>
      <c r="D5" s="3" t="s">
        <v>13</v>
      </c>
      <c r="E5" s="3" t="s">
        <v>14</v>
      </c>
      <c r="F5" s="3" t="s">
        <v>13</v>
      </c>
      <c r="G5" s="3" t="s">
        <v>14</v>
      </c>
      <c r="H5" s="30"/>
      <c r="I5" s="35"/>
      <c r="J5" s="36"/>
      <c r="K5" s="31"/>
      <c r="L5" s="37"/>
      <c r="M5" s="30"/>
      <c r="N5" s="4" t="s">
        <v>15</v>
      </c>
      <c r="O5" s="4" t="s">
        <v>16</v>
      </c>
      <c r="P5" s="4" t="s">
        <v>17</v>
      </c>
      <c r="Q5" s="31"/>
    </row>
    <row r="6" spans="1:17" s="15" customFormat="1" ht="27" customHeight="1" x14ac:dyDescent="0.15">
      <c r="A6" s="32" t="s">
        <v>18</v>
      </c>
      <c r="B6" s="33"/>
      <c r="C6" s="33"/>
      <c r="D6" s="33"/>
      <c r="E6" s="33"/>
      <c r="F6" s="33"/>
      <c r="G6" s="33"/>
      <c r="H6" s="34"/>
      <c r="I6" s="12">
        <f>I8+I17+I30+I34+I42+I54+I59+I69+I79+I83+I85+I87</f>
        <v>2825000</v>
      </c>
      <c r="J6" s="12">
        <f>J8+J17+J30+J34+J42+J54+J59+J69+J79+J83+J85+J87</f>
        <v>347250</v>
      </c>
      <c r="K6" s="12">
        <f>K8+K17+K30+K34+K42+K54+K59+K69+K79+K83+K85+K87</f>
        <v>2425631.66</v>
      </c>
      <c r="L6" s="12">
        <f>L8+L17+L30+L34+L42+L54+L59+L69+L79+L83+L85+L87</f>
        <v>52118.34000000004</v>
      </c>
      <c r="M6" s="13">
        <f>K6/(I6-J6)</f>
        <v>0.97896545656341449</v>
      </c>
      <c r="N6" s="38"/>
      <c r="O6" s="38"/>
      <c r="P6" s="38"/>
      <c r="Q6" s="38"/>
    </row>
    <row r="7" spans="1:17" ht="27.75" customHeight="1" x14ac:dyDescent="0.15">
      <c r="A7" s="7" t="s">
        <v>53</v>
      </c>
      <c r="B7" s="8" t="s">
        <v>41</v>
      </c>
      <c r="C7" s="8" t="s">
        <v>42</v>
      </c>
      <c r="D7" s="9" t="s">
        <v>31</v>
      </c>
      <c r="E7" s="9" t="s">
        <v>32</v>
      </c>
      <c r="F7" s="10">
        <v>3020101</v>
      </c>
      <c r="G7" s="7" t="s">
        <v>55</v>
      </c>
      <c r="H7" s="7" t="s">
        <v>53</v>
      </c>
      <c r="I7" s="5">
        <v>20000</v>
      </c>
      <c r="J7" s="5">
        <v>3000</v>
      </c>
      <c r="K7" s="5">
        <v>17000</v>
      </c>
      <c r="L7" s="5">
        <f>I7-J7-K7</f>
        <v>0</v>
      </c>
      <c r="M7" s="6">
        <f t="shared" ref="M7:M70" si="0">K7/(I7-J7)</f>
        <v>1</v>
      </c>
      <c r="N7" s="11" t="s">
        <v>35</v>
      </c>
      <c r="O7" s="11" t="s">
        <v>35</v>
      </c>
      <c r="P7" s="11" t="s">
        <v>35</v>
      </c>
      <c r="Q7" s="26" t="s">
        <v>80</v>
      </c>
    </row>
    <row r="8" spans="1:17" s="15" customFormat="1" ht="27.75" customHeight="1" x14ac:dyDescent="0.15">
      <c r="A8" s="23" t="s">
        <v>79</v>
      </c>
      <c r="B8" s="24"/>
      <c r="C8" s="24"/>
      <c r="D8" s="24"/>
      <c r="E8" s="24"/>
      <c r="F8" s="24"/>
      <c r="G8" s="24"/>
      <c r="H8" s="25"/>
      <c r="I8" s="12">
        <f>SUM(I7:I7)</f>
        <v>20000</v>
      </c>
      <c r="J8" s="12">
        <f t="shared" ref="J8:K8" si="1">SUM(J7:J7)</f>
        <v>3000</v>
      </c>
      <c r="K8" s="12">
        <f t="shared" si="1"/>
        <v>17000</v>
      </c>
      <c r="L8" s="12">
        <f t="shared" ref="L8:L71" si="2">I8-J8-K8</f>
        <v>0</v>
      </c>
      <c r="M8" s="13">
        <f t="shared" si="0"/>
        <v>1</v>
      </c>
      <c r="N8" s="14"/>
      <c r="O8" s="14"/>
      <c r="P8" s="14"/>
      <c r="Q8" s="27"/>
    </row>
    <row r="9" spans="1:17" ht="27" customHeight="1" x14ac:dyDescent="0.15">
      <c r="A9" s="7" t="s">
        <v>36</v>
      </c>
      <c r="B9" s="8" t="s">
        <v>41</v>
      </c>
      <c r="C9" s="8" t="s">
        <v>42</v>
      </c>
      <c r="D9" s="9" t="s">
        <v>31</v>
      </c>
      <c r="E9" s="9" t="s">
        <v>32</v>
      </c>
      <c r="F9" s="10">
        <v>3020101</v>
      </c>
      <c r="G9" s="7" t="s">
        <v>54</v>
      </c>
      <c r="H9" s="7" t="s">
        <v>36</v>
      </c>
      <c r="I9" s="5">
        <v>20000</v>
      </c>
      <c r="J9" s="5">
        <v>0</v>
      </c>
      <c r="K9" s="5">
        <v>20000</v>
      </c>
      <c r="L9" s="5">
        <f t="shared" si="2"/>
        <v>0</v>
      </c>
      <c r="M9" s="6">
        <f t="shared" si="0"/>
        <v>1</v>
      </c>
      <c r="N9" s="11" t="s">
        <v>35</v>
      </c>
      <c r="O9" s="11" t="s">
        <v>35</v>
      </c>
      <c r="P9" s="11" t="s">
        <v>35</v>
      </c>
      <c r="Q9" s="26" t="s">
        <v>81</v>
      </c>
    </row>
    <row r="10" spans="1:17" ht="27" customHeight="1" x14ac:dyDescent="0.15">
      <c r="A10" s="7" t="s">
        <v>36</v>
      </c>
      <c r="B10" s="8" t="s">
        <v>41</v>
      </c>
      <c r="C10" s="8" t="s">
        <v>42</v>
      </c>
      <c r="D10" s="9" t="s">
        <v>31</v>
      </c>
      <c r="E10" s="9" t="s">
        <v>32</v>
      </c>
      <c r="F10" s="10">
        <v>3020201</v>
      </c>
      <c r="G10" s="7" t="s">
        <v>56</v>
      </c>
      <c r="H10" s="7" t="s">
        <v>36</v>
      </c>
      <c r="I10" s="5">
        <v>10000</v>
      </c>
      <c r="J10" s="5">
        <v>0</v>
      </c>
      <c r="K10" s="5">
        <v>10000</v>
      </c>
      <c r="L10" s="5">
        <f t="shared" si="2"/>
        <v>0</v>
      </c>
      <c r="M10" s="6">
        <f t="shared" si="0"/>
        <v>1</v>
      </c>
      <c r="N10" s="11" t="s">
        <v>35</v>
      </c>
      <c r="O10" s="11" t="s">
        <v>35</v>
      </c>
      <c r="P10" s="11" t="s">
        <v>35</v>
      </c>
      <c r="Q10" s="28"/>
    </row>
    <row r="11" spans="1:17" ht="27" customHeight="1" x14ac:dyDescent="0.15">
      <c r="A11" s="7" t="s">
        <v>44</v>
      </c>
      <c r="B11" s="8" t="s">
        <v>41</v>
      </c>
      <c r="C11" s="8" t="s">
        <v>42</v>
      </c>
      <c r="D11" s="9" t="s">
        <v>31</v>
      </c>
      <c r="E11" s="9" t="s">
        <v>32</v>
      </c>
      <c r="F11" s="10">
        <v>3021101</v>
      </c>
      <c r="G11" s="7" t="s">
        <v>57</v>
      </c>
      <c r="H11" s="7" t="s">
        <v>44</v>
      </c>
      <c r="I11" s="5">
        <v>5000</v>
      </c>
      <c r="J11" s="5">
        <v>2000</v>
      </c>
      <c r="K11" s="5">
        <v>2368</v>
      </c>
      <c r="L11" s="5">
        <f t="shared" si="2"/>
        <v>632</v>
      </c>
      <c r="M11" s="6">
        <f t="shared" si="0"/>
        <v>0.78933333333333333</v>
      </c>
      <c r="N11" s="11" t="s">
        <v>35</v>
      </c>
      <c r="O11" s="11" t="s">
        <v>35</v>
      </c>
      <c r="P11" s="11" t="s">
        <v>35</v>
      </c>
      <c r="Q11" s="28"/>
    </row>
    <row r="12" spans="1:17" ht="27" customHeight="1" x14ac:dyDescent="0.15">
      <c r="A12" s="7" t="s">
        <v>43</v>
      </c>
      <c r="B12" s="8" t="s">
        <v>41</v>
      </c>
      <c r="C12" s="8" t="s">
        <v>42</v>
      </c>
      <c r="D12" s="9" t="s">
        <v>31</v>
      </c>
      <c r="E12" s="9" t="s">
        <v>32</v>
      </c>
      <c r="F12" s="10">
        <v>3022601</v>
      </c>
      <c r="G12" s="7" t="s">
        <v>59</v>
      </c>
      <c r="H12" s="7" t="s">
        <v>43</v>
      </c>
      <c r="I12" s="5">
        <v>80000</v>
      </c>
      <c r="J12" s="5">
        <v>6500</v>
      </c>
      <c r="K12" s="5">
        <v>73500</v>
      </c>
      <c r="L12" s="5">
        <f t="shared" si="2"/>
        <v>0</v>
      </c>
      <c r="M12" s="6">
        <f t="shared" si="0"/>
        <v>1</v>
      </c>
      <c r="N12" s="11" t="s">
        <v>35</v>
      </c>
      <c r="O12" s="11" t="s">
        <v>35</v>
      </c>
      <c r="P12" s="11" t="s">
        <v>35</v>
      </c>
      <c r="Q12" s="28"/>
    </row>
    <row r="13" spans="1:17" ht="27" customHeight="1" x14ac:dyDescent="0.15">
      <c r="A13" s="7" t="s">
        <v>36</v>
      </c>
      <c r="B13" s="8" t="s">
        <v>41</v>
      </c>
      <c r="C13" s="8" t="s">
        <v>42</v>
      </c>
      <c r="D13" s="9" t="s">
        <v>31</v>
      </c>
      <c r="E13" s="9" t="s">
        <v>32</v>
      </c>
      <c r="F13" s="10">
        <v>3021601</v>
      </c>
      <c r="G13" s="7" t="s">
        <v>58</v>
      </c>
      <c r="H13" s="7" t="s">
        <v>36</v>
      </c>
      <c r="I13" s="5">
        <v>10000</v>
      </c>
      <c r="J13" s="5">
        <v>10000</v>
      </c>
      <c r="K13" s="5"/>
      <c r="L13" s="5">
        <f t="shared" si="2"/>
        <v>0</v>
      </c>
      <c r="M13" s="6">
        <v>0</v>
      </c>
      <c r="N13" s="11"/>
      <c r="O13" s="11"/>
      <c r="P13" s="11"/>
      <c r="Q13" s="28"/>
    </row>
    <row r="14" spans="1:17" ht="27" customHeight="1" x14ac:dyDescent="0.15">
      <c r="A14" s="7" t="s">
        <v>43</v>
      </c>
      <c r="B14" s="8" t="s">
        <v>41</v>
      </c>
      <c r="C14" s="8" t="s">
        <v>42</v>
      </c>
      <c r="D14" s="9" t="s">
        <v>31</v>
      </c>
      <c r="E14" s="9" t="s">
        <v>32</v>
      </c>
      <c r="F14" s="10">
        <v>3021701</v>
      </c>
      <c r="G14" s="7" t="s">
        <v>60</v>
      </c>
      <c r="H14" s="7" t="s">
        <v>43</v>
      </c>
      <c r="I14" s="5">
        <v>5000</v>
      </c>
      <c r="J14" s="5">
        <v>1250</v>
      </c>
      <c r="K14" s="5">
        <v>835</v>
      </c>
      <c r="L14" s="5">
        <f t="shared" si="2"/>
        <v>2915</v>
      </c>
      <c r="M14" s="6">
        <f t="shared" si="0"/>
        <v>0.22266666666666668</v>
      </c>
      <c r="N14" s="11" t="s">
        <v>35</v>
      </c>
      <c r="O14" s="11" t="s">
        <v>35</v>
      </c>
      <c r="P14" s="11" t="s">
        <v>35</v>
      </c>
      <c r="Q14" s="28"/>
    </row>
    <row r="15" spans="1:17" ht="27" customHeight="1" x14ac:dyDescent="0.15">
      <c r="A15" s="7" t="s">
        <v>43</v>
      </c>
      <c r="B15" s="8" t="s">
        <v>41</v>
      </c>
      <c r="C15" s="8" t="s">
        <v>42</v>
      </c>
      <c r="D15" s="9" t="s">
        <v>31</v>
      </c>
      <c r="E15" s="9" t="s">
        <v>32</v>
      </c>
      <c r="F15" s="10">
        <v>3021301</v>
      </c>
      <c r="G15" s="7" t="s">
        <v>61</v>
      </c>
      <c r="H15" s="7" t="s">
        <v>43</v>
      </c>
      <c r="I15" s="5">
        <v>5000</v>
      </c>
      <c r="J15" s="5">
        <v>0</v>
      </c>
      <c r="K15" s="5">
        <v>5000</v>
      </c>
      <c r="L15" s="5">
        <f t="shared" si="2"/>
        <v>0</v>
      </c>
      <c r="M15" s="6">
        <f t="shared" si="0"/>
        <v>1</v>
      </c>
      <c r="N15" s="11" t="s">
        <v>35</v>
      </c>
      <c r="O15" s="11" t="s">
        <v>35</v>
      </c>
      <c r="P15" s="11" t="s">
        <v>35</v>
      </c>
      <c r="Q15" s="28"/>
    </row>
    <row r="16" spans="1:17" ht="27" customHeight="1" x14ac:dyDescent="0.15">
      <c r="A16" s="7" t="s">
        <v>43</v>
      </c>
      <c r="B16" s="8" t="s">
        <v>41</v>
      </c>
      <c r="C16" s="8" t="s">
        <v>42</v>
      </c>
      <c r="D16" s="9" t="s">
        <v>31</v>
      </c>
      <c r="E16" s="9" t="s">
        <v>32</v>
      </c>
      <c r="F16" s="10">
        <v>3023101</v>
      </c>
      <c r="G16" s="7" t="s">
        <v>62</v>
      </c>
      <c r="H16" s="7" t="s">
        <v>43</v>
      </c>
      <c r="I16" s="5">
        <v>5000</v>
      </c>
      <c r="J16" s="5">
        <v>1250</v>
      </c>
      <c r="K16" s="5">
        <v>1250</v>
      </c>
      <c r="L16" s="5">
        <f t="shared" si="2"/>
        <v>2500</v>
      </c>
      <c r="M16" s="6">
        <f t="shared" si="0"/>
        <v>0.33333333333333331</v>
      </c>
      <c r="N16" s="11" t="s">
        <v>35</v>
      </c>
      <c r="O16" s="11" t="s">
        <v>35</v>
      </c>
      <c r="P16" s="11" t="s">
        <v>35</v>
      </c>
      <c r="Q16" s="28"/>
    </row>
    <row r="17" spans="1:17" s="15" customFormat="1" ht="27" customHeight="1" x14ac:dyDescent="0.15">
      <c r="A17" s="23" t="s">
        <v>79</v>
      </c>
      <c r="B17" s="24"/>
      <c r="C17" s="24"/>
      <c r="D17" s="24"/>
      <c r="E17" s="24"/>
      <c r="F17" s="24"/>
      <c r="G17" s="24"/>
      <c r="H17" s="25"/>
      <c r="I17" s="12">
        <f>SUM(I9:I16)</f>
        <v>140000</v>
      </c>
      <c r="J17" s="12">
        <f>SUM(J9:J16)</f>
        <v>21000</v>
      </c>
      <c r="K17" s="12">
        <f>SUM(K9:K16)</f>
        <v>112953</v>
      </c>
      <c r="L17" s="12">
        <f t="shared" si="2"/>
        <v>6047</v>
      </c>
      <c r="M17" s="13">
        <f t="shared" si="0"/>
        <v>0.94918487394957984</v>
      </c>
      <c r="N17" s="14"/>
      <c r="O17" s="14"/>
      <c r="P17" s="14"/>
      <c r="Q17" s="27"/>
    </row>
    <row r="18" spans="1:17" ht="27" customHeight="1" x14ac:dyDescent="0.15">
      <c r="A18" s="7" t="s">
        <v>45</v>
      </c>
      <c r="B18" s="8" t="s">
        <v>41</v>
      </c>
      <c r="C18" s="8" t="s">
        <v>42</v>
      </c>
      <c r="D18" s="9" t="s">
        <v>33</v>
      </c>
      <c r="E18" s="9" t="s">
        <v>34</v>
      </c>
      <c r="F18" s="10">
        <v>3020101</v>
      </c>
      <c r="G18" s="7" t="s">
        <v>54</v>
      </c>
      <c r="H18" s="7" t="s">
        <v>45</v>
      </c>
      <c r="I18" s="5">
        <v>60000</v>
      </c>
      <c r="J18" s="5">
        <v>5850</v>
      </c>
      <c r="K18" s="5">
        <v>54150</v>
      </c>
      <c r="L18" s="5">
        <f t="shared" si="2"/>
        <v>0</v>
      </c>
      <c r="M18" s="6">
        <f t="shared" si="0"/>
        <v>1</v>
      </c>
      <c r="N18" s="11" t="s">
        <v>35</v>
      </c>
      <c r="O18" s="11" t="s">
        <v>35</v>
      </c>
      <c r="P18" s="11" t="s">
        <v>35</v>
      </c>
      <c r="Q18" s="26" t="s">
        <v>82</v>
      </c>
    </row>
    <row r="19" spans="1:17" ht="27" customHeight="1" x14ac:dyDescent="0.15">
      <c r="A19" s="7" t="s">
        <v>45</v>
      </c>
      <c r="B19" s="8" t="s">
        <v>41</v>
      </c>
      <c r="C19" s="8" t="s">
        <v>42</v>
      </c>
      <c r="D19" s="9" t="s">
        <v>33</v>
      </c>
      <c r="E19" s="9" t="s">
        <v>34</v>
      </c>
      <c r="F19" s="10">
        <v>3020201</v>
      </c>
      <c r="G19" s="7" t="s">
        <v>56</v>
      </c>
      <c r="H19" s="7" t="s">
        <v>45</v>
      </c>
      <c r="I19" s="5">
        <v>20000</v>
      </c>
      <c r="J19" s="5">
        <v>10000</v>
      </c>
      <c r="K19" s="5">
        <v>10000</v>
      </c>
      <c r="L19" s="5">
        <f t="shared" si="2"/>
        <v>0</v>
      </c>
      <c r="M19" s="6">
        <f t="shared" si="0"/>
        <v>1</v>
      </c>
      <c r="N19" s="11" t="s">
        <v>35</v>
      </c>
      <c r="O19" s="11" t="s">
        <v>35</v>
      </c>
      <c r="P19" s="11" t="s">
        <v>35</v>
      </c>
      <c r="Q19" s="28"/>
    </row>
    <row r="20" spans="1:17" ht="27" customHeight="1" x14ac:dyDescent="0.15">
      <c r="A20" s="7" t="s">
        <v>45</v>
      </c>
      <c r="B20" s="8" t="s">
        <v>41</v>
      </c>
      <c r="C20" s="8" t="s">
        <v>42</v>
      </c>
      <c r="D20" s="9" t="s">
        <v>33</v>
      </c>
      <c r="E20" s="9" t="s">
        <v>34</v>
      </c>
      <c r="F20" s="10">
        <v>3020701</v>
      </c>
      <c r="G20" s="7" t="s">
        <v>63</v>
      </c>
      <c r="H20" s="7" t="s">
        <v>45</v>
      </c>
      <c r="I20" s="5">
        <v>28000</v>
      </c>
      <c r="J20" s="5">
        <v>0</v>
      </c>
      <c r="K20" s="5">
        <v>28000</v>
      </c>
      <c r="L20" s="5">
        <f t="shared" si="2"/>
        <v>0</v>
      </c>
      <c r="M20" s="6">
        <f t="shared" si="0"/>
        <v>1</v>
      </c>
      <c r="N20" s="11" t="s">
        <v>35</v>
      </c>
      <c r="O20" s="11" t="s">
        <v>35</v>
      </c>
      <c r="P20" s="11" t="s">
        <v>35</v>
      </c>
      <c r="Q20" s="28"/>
    </row>
    <row r="21" spans="1:17" ht="27" customHeight="1" x14ac:dyDescent="0.15">
      <c r="A21" s="7" t="s">
        <v>45</v>
      </c>
      <c r="B21" s="8" t="s">
        <v>41</v>
      </c>
      <c r="C21" s="8" t="s">
        <v>42</v>
      </c>
      <c r="D21" s="9" t="s">
        <v>33</v>
      </c>
      <c r="E21" s="9" t="s">
        <v>34</v>
      </c>
      <c r="F21" s="10">
        <v>3021101</v>
      </c>
      <c r="G21" s="7" t="s">
        <v>64</v>
      </c>
      <c r="H21" s="7" t="s">
        <v>45</v>
      </c>
      <c r="I21" s="5">
        <v>5000</v>
      </c>
      <c r="J21" s="5">
        <v>0</v>
      </c>
      <c r="K21" s="5">
        <v>2168.4</v>
      </c>
      <c r="L21" s="5">
        <f t="shared" si="2"/>
        <v>2831.6</v>
      </c>
      <c r="M21" s="6">
        <f t="shared" si="0"/>
        <v>0.43368000000000001</v>
      </c>
      <c r="N21" s="11" t="s">
        <v>35</v>
      </c>
      <c r="O21" s="11" t="s">
        <v>35</v>
      </c>
      <c r="P21" s="11" t="s">
        <v>35</v>
      </c>
      <c r="Q21" s="28"/>
    </row>
    <row r="22" spans="1:17" ht="27" customHeight="1" x14ac:dyDescent="0.15">
      <c r="A22" s="7" t="s">
        <v>45</v>
      </c>
      <c r="B22" s="8" t="s">
        <v>41</v>
      </c>
      <c r="C22" s="8" t="s">
        <v>42</v>
      </c>
      <c r="D22" s="9" t="s">
        <v>33</v>
      </c>
      <c r="E22" s="9" t="s">
        <v>34</v>
      </c>
      <c r="F22" s="10">
        <v>3021601</v>
      </c>
      <c r="G22" s="7" t="s">
        <v>65</v>
      </c>
      <c r="H22" s="7" t="s">
        <v>45</v>
      </c>
      <c r="I22" s="5">
        <v>10000</v>
      </c>
      <c r="J22" s="5">
        <v>10000</v>
      </c>
      <c r="K22" s="5">
        <v>0</v>
      </c>
      <c r="L22" s="5">
        <f t="shared" si="2"/>
        <v>0</v>
      </c>
      <c r="M22" s="6">
        <v>0</v>
      </c>
      <c r="N22" s="11" t="s">
        <v>35</v>
      </c>
      <c r="O22" s="11" t="s">
        <v>35</v>
      </c>
      <c r="P22" s="11" t="s">
        <v>35</v>
      </c>
      <c r="Q22" s="28"/>
    </row>
    <row r="23" spans="1:17" ht="27" customHeight="1" x14ac:dyDescent="0.15">
      <c r="A23" s="7" t="s">
        <v>45</v>
      </c>
      <c r="B23" s="8" t="s">
        <v>41</v>
      </c>
      <c r="C23" s="8" t="s">
        <v>42</v>
      </c>
      <c r="D23" s="9" t="s">
        <v>33</v>
      </c>
      <c r="E23" s="9" t="s">
        <v>34</v>
      </c>
      <c r="F23" s="10">
        <v>3021701</v>
      </c>
      <c r="G23" s="7" t="s">
        <v>60</v>
      </c>
      <c r="H23" s="7" t="s">
        <v>45</v>
      </c>
      <c r="I23" s="5">
        <v>5000</v>
      </c>
      <c r="J23" s="5">
        <v>1000</v>
      </c>
      <c r="K23" s="5">
        <v>1951</v>
      </c>
      <c r="L23" s="5">
        <f t="shared" si="2"/>
        <v>2049</v>
      </c>
      <c r="M23" s="6">
        <f t="shared" si="0"/>
        <v>0.48775000000000002</v>
      </c>
      <c r="N23" s="11" t="s">
        <v>35</v>
      </c>
      <c r="O23" s="11" t="s">
        <v>35</v>
      </c>
      <c r="P23" s="11" t="s">
        <v>35</v>
      </c>
      <c r="Q23" s="28"/>
    </row>
    <row r="24" spans="1:17" ht="27" customHeight="1" x14ac:dyDescent="0.15">
      <c r="A24" s="7" t="s">
        <v>45</v>
      </c>
      <c r="B24" s="8" t="s">
        <v>41</v>
      </c>
      <c r="C24" s="8" t="s">
        <v>42</v>
      </c>
      <c r="D24" s="9" t="s">
        <v>33</v>
      </c>
      <c r="E24" s="9" t="s">
        <v>34</v>
      </c>
      <c r="F24" s="10">
        <v>3022701</v>
      </c>
      <c r="G24" s="7" t="s">
        <v>66</v>
      </c>
      <c r="H24" s="7" t="s">
        <v>45</v>
      </c>
      <c r="I24" s="5">
        <v>20000</v>
      </c>
      <c r="J24" s="5">
        <v>0</v>
      </c>
      <c r="K24" s="5">
        <v>20000</v>
      </c>
      <c r="L24" s="5">
        <f t="shared" si="2"/>
        <v>0</v>
      </c>
      <c r="M24" s="6">
        <f t="shared" si="0"/>
        <v>1</v>
      </c>
      <c r="N24" s="11" t="s">
        <v>35</v>
      </c>
      <c r="O24" s="11" t="s">
        <v>35</v>
      </c>
      <c r="P24" s="11" t="s">
        <v>35</v>
      </c>
      <c r="Q24" s="28"/>
    </row>
    <row r="25" spans="1:17" ht="27" customHeight="1" x14ac:dyDescent="0.15">
      <c r="A25" s="7" t="s">
        <v>45</v>
      </c>
      <c r="B25" s="8" t="s">
        <v>41</v>
      </c>
      <c r="C25" s="8" t="s">
        <v>42</v>
      </c>
      <c r="D25" s="9" t="s">
        <v>33</v>
      </c>
      <c r="E25" s="9" t="s">
        <v>34</v>
      </c>
      <c r="F25" s="10">
        <v>3021301</v>
      </c>
      <c r="G25" s="7" t="s">
        <v>61</v>
      </c>
      <c r="H25" s="7" t="s">
        <v>45</v>
      </c>
      <c r="I25" s="5">
        <v>5000</v>
      </c>
      <c r="J25" s="5">
        <v>0</v>
      </c>
      <c r="K25" s="5">
        <v>5000</v>
      </c>
      <c r="L25" s="5">
        <f t="shared" si="2"/>
        <v>0</v>
      </c>
      <c r="M25" s="6">
        <f t="shared" si="0"/>
        <v>1</v>
      </c>
      <c r="N25" s="11" t="s">
        <v>35</v>
      </c>
      <c r="O25" s="11" t="s">
        <v>35</v>
      </c>
      <c r="P25" s="11" t="s">
        <v>35</v>
      </c>
      <c r="Q25" s="28"/>
    </row>
    <row r="26" spans="1:17" ht="27" customHeight="1" x14ac:dyDescent="0.15">
      <c r="A26" s="7" t="s">
        <v>45</v>
      </c>
      <c r="B26" s="8" t="s">
        <v>41</v>
      </c>
      <c r="C26" s="8" t="s">
        <v>42</v>
      </c>
      <c r="D26" s="9" t="s">
        <v>33</v>
      </c>
      <c r="E26" s="9" t="s">
        <v>34</v>
      </c>
      <c r="F26" s="10">
        <v>3023901</v>
      </c>
      <c r="G26" s="7" t="s">
        <v>67</v>
      </c>
      <c r="H26" s="7" t="s">
        <v>45</v>
      </c>
      <c r="I26" s="5">
        <v>5000</v>
      </c>
      <c r="J26" s="5">
        <v>3000</v>
      </c>
      <c r="K26" s="5">
        <v>2000</v>
      </c>
      <c r="L26" s="5">
        <f t="shared" si="2"/>
        <v>0</v>
      </c>
      <c r="M26" s="6">
        <f t="shared" si="0"/>
        <v>1</v>
      </c>
      <c r="N26" s="11" t="s">
        <v>35</v>
      </c>
      <c r="O26" s="11" t="s">
        <v>35</v>
      </c>
      <c r="P26" s="11" t="s">
        <v>35</v>
      </c>
      <c r="Q26" s="28"/>
    </row>
    <row r="27" spans="1:17" ht="27" customHeight="1" x14ac:dyDescent="0.15">
      <c r="A27" s="7" t="s">
        <v>45</v>
      </c>
      <c r="B27" s="8" t="s">
        <v>41</v>
      </c>
      <c r="C27" s="8" t="s">
        <v>42</v>
      </c>
      <c r="D27" s="9" t="s">
        <v>33</v>
      </c>
      <c r="E27" s="9" t="s">
        <v>34</v>
      </c>
      <c r="F27" s="10">
        <v>3100201</v>
      </c>
      <c r="G27" s="7" t="s">
        <v>68</v>
      </c>
      <c r="H27" s="7" t="s">
        <v>45</v>
      </c>
      <c r="I27" s="5">
        <v>40000</v>
      </c>
      <c r="J27" s="5">
        <v>3650</v>
      </c>
      <c r="K27" s="5">
        <v>36350</v>
      </c>
      <c r="L27" s="5">
        <f t="shared" si="2"/>
        <v>0</v>
      </c>
      <c r="M27" s="6">
        <f t="shared" si="0"/>
        <v>1</v>
      </c>
      <c r="N27" s="11" t="s">
        <v>35</v>
      </c>
      <c r="O27" s="11" t="s">
        <v>35</v>
      </c>
      <c r="P27" s="11" t="s">
        <v>35</v>
      </c>
      <c r="Q27" s="28"/>
    </row>
    <row r="28" spans="1:17" ht="27" customHeight="1" x14ac:dyDescent="0.15">
      <c r="A28" s="7" t="s">
        <v>45</v>
      </c>
      <c r="B28" s="8" t="s">
        <v>41</v>
      </c>
      <c r="C28" s="8" t="s">
        <v>42</v>
      </c>
      <c r="D28" s="9" t="s">
        <v>33</v>
      </c>
      <c r="E28" s="9" t="s">
        <v>34</v>
      </c>
      <c r="F28" s="10">
        <v>3023101</v>
      </c>
      <c r="G28" s="7" t="s">
        <v>62</v>
      </c>
      <c r="H28" s="7" t="s">
        <v>45</v>
      </c>
      <c r="I28" s="5">
        <v>5000</v>
      </c>
      <c r="J28" s="5">
        <v>1000</v>
      </c>
      <c r="K28" s="5">
        <v>391.84</v>
      </c>
      <c r="L28" s="5">
        <f t="shared" si="2"/>
        <v>3608.16</v>
      </c>
      <c r="M28" s="6">
        <f t="shared" si="0"/>
        <v>9.7959999999999992E-2</v>
      </c>
      <c r="N28" s="11" t="s">
        <v>35</v>
      </c>
      <c r="O28" s="11" t="s">
        <v>35</v>
      </c>
      <c r="P28" s="11" t="s">
        <v>35</v>
      </c>
      <c r="Q28" s="28"/>
    </row>
    <row r="29" spans="1:17" ht="27" customHeight="1" x14ac:dyDescent="0.15">
      <c r="A29" s="7" t="s">
        <v>45</v>
      </c>
      <c r="B29" s="8" t="s">
        <v>41</v>
      </c>
      <c r="C29" s="8" t="s">
        <v>42</v>
      </c>
      <c r="D29" s="9" t="s">
        <v>33</v>
      </c>
      <c r="E29" s="9" t="s">
        <v>34</v>
      </c>
      <c r="F29" s="10">
        <v>3029901</v>
      </c>
      <c r="G29" s="7" t="s">
        <v>69</v>
      </c>
      <c r="H29" s="7" t="s">
        <v>45</v>
      </c>
      <c r="I29" s="5">
        <v>27000</v>
      </c>
      <c r="J29" s="5">
        <v>0</v>
      </c>
      <c r="K29" s="5">
        <v>27000</v>
      </c>
      <c r="L29" s="5">
        <f t="shared" si="2"/>
        <v>0</v>
      </c>
      <c r="M29" s="6">
        <f t="shared" si="0"/>
        <v>1</v>
      </c>
      <c r="N29" s="11" t="s">
        <v>35</v>
      </c>
      <c r="O29" s="11" t="s">
        <v>35</v>
      </c>
      <c r="P29" s="11" t="s">
        <v>35</v>
      </c>
      <c r="Q29" s="28"/>
    </row>
    <row r="30" spans="1:17" s="15" customFormat="1" ht="27" customHeight="1" x14ac:dyDescent="0.15">
      <c r="A30" s="23" t="s">
        <v>79</v>
      </c>
      <c r="B30" s="24"/>
      <c r="C30" s="24"/>
      <c r="D30" s="24"/>
      <c r="E30" s="24"/>
      <c r="F30" s="24"/>
      <c r="G30" s="24"/>
      <c r="H30" s="25"/>
      <c r="I30" s="12">
        <f>SUM(I18:I29)</f>
        <v>230000</v>
      </c>
      <c r="J30" s="12">
        <f t="shared" ref="J30:K30" si="3">SUM(J18:J29)</f>
        <v>34500</v>
      </c>
      <c r="K30" s="12">
        <f t="shared" si="3"/>
        <v>187011.24</v>
      </c>
      <c r="L30" s="12">
        <f t="shared" si="2"/>
        <v>8488.7600000000093</v>
      </c>
      <c r="M30" s="13">
        <f t="shared" si="0"/>
        <v>0.95657923273657286</v>
      </c>
      <c r="N30" s="14"/>
      <c r="O30" s="14"/>
      <c r="P30" s="14"/>
      <c r="Q30" s="27"/>
    </row>
    <row r="31" spans="1:17" ht="27" customHeight="1" x14ac:dyDescent="0.15">
      <c r="A31" s="7" t="s">
        <v>46</v>
      </c>
      <c r="B31" s="8" t="s">
        <v>41</v>
      </c>
      <c r="C31" s="8" t="s">
        <v>42</v>
      </c>
      <c r="D31" s="9" t="s">
        <v>37</v>
      </c>
      <c r="E31" s="9" t="s">
        <v>38</v>
      </c>
      <c r="F31" s="10">
        <v>3020101</v>
      </c>
      <c r="G31" s="7" t="s">
        <v>54</v>
      </c>
      <c r="H31" s="7" t="s">
        <v>46</v>
      </c>
      <c r="I31" s="5">
        <v>15000</v>
      </c>
      <c r="J31" s="5">
        <v>9000</v>
      </c>
      <c r="K31" s="5">
        <v>6000</v>
      </c>
      <c r="L31" s="5">
        <f t="shared" si="2"/>
        <v>0</v>
      </c>
      <c r="M31" s="6">
        <f t="shared" si="0"/>
        <v>1</v>
      </c>
      <c r="N31" s="11" t="s">
        <v>35</v>
      </c>
      <c r="O31" s="11" t="s">
        <v>35</v>
      </c>
      <c r="P31" s="11" t="s">
        <v>35</v>
      </c>
      <c r="Q31" s="26" t="s">
        <v>83</v>
      </c>
    </row>
    <row r="32" spans="1:17" ht="27" customHeight="1" x14ac:dyDescent="0.15">
      <c r="A32" s="7" t="s">
        <v>46</v>
      </c>
      <c r="B32" s="8" t="s">
        <v>41</v>
      </c>
      <c r="C32" s="8" t="s">
        <v>42</v>
      </c>
      <c r="D32" s="9" t="s">
        <v>37</v>
      </c>
      <c r="E32" s="9" t="s">
        <v>38</v>
      </c>
      <c r="F32" s="10">
        <v>3021301</v>
      </c>
      <c r="G32" s="7" t="s">
        <v>77</v>
      </c>
      <c r="H32" s="7" t="s">
        <v>46</v>
      </c>
      <c r="I32" s="5">
        <v>20000</v>
      </c>
      <c r="J32" s="5">
        <v>0</v>
      </c>
      <c r="K32" s="5">
        <v>20000</v>
      </c>
      <c r="L32" s="5">
        <f t="shared" si="2"/>
        <v>0</v>
      </c>
      <c r="M32" s="6">
        <f t="shared" si="0"/>
        <v>1</v>
      </c>
      <c r="N32" s="11" t="s">
        <v>35</v>
      </c>
      <c r="O32" s="11" t="s">
        <v>35</v>
      </c>
      <c r="P32" s="11" t="s">
        <v>35</v>
      </c>
      <c r="Q32" s="28"/>
    </row>
    <row r="33" spans="1:17" ht="27" customHeight="1" x14ac:dyDescent="0.15">
      <c r="A33" s="7" t="s">
        <v>46</v>
      </c>
      <c r="B33" s="8" t="s">
        <v>41</v>
      </c>
      <c r="C33" s="8" t="s">
        <v>42</v>
      </c>
      <c r="D33" s="9" t="s">
        <v>37</v>
      </c>
      <c r="E33" s="9" t="s">
        <v>38</v>
      </c>
      <c r="F33" s="10">
        <v>3100201</v>
      </c>
      <c r="G33" s="7" t="s">
        <v>68</v>
      </c>
      <c r="H33" s="7" t="s">
        <v>46</v>
      </c>
      <c r="I33" s="5">
        <v>65000</v>
      </c>
      <c r="J33" s="5">
        <v>6000</v>
      </c>
      <c r="K33" s="5">
        <v>58980</v>
      </c>
      <c r="L33" s="5">
        <f t="shared" si="2"/>
        <v>20</v>
      </c>
      <c r="M33" s="6">
        <f t="shared" si="0"/>
        <v>0.99966101694915255</v>
      </c>
      <c r="N33" s="11" t="s">
        <v>35</v>
      </c>
      <c r="O33" s="11" t="s">
        <v>35</v>
      </c>
      <c r="P33" s="11" t="s">
        <v>35</v>
      </c>
      <c r="Q33" s="28"/>
    </row>
    <row r="34" spans="1:17" s="15" customFormat="1" ht="27" customHeight="1" x14ac:dyDescent="0.15">
      <c r="A34" s="23" t="s">
        <v>79</v>
      </c>
      <c r="B34" s="24"/>
      <c r="C34" s="24"/>
      <c r="D34" s="24"/>
      <c r="E34" s="24"/>
      <c r="F34" s="24"/>
      <c r="G34" s="24"/>
      <c r="H34" s="25"/>
      <c r="I34" s="12">
        <f>SUM(I31:I33)</f>
        <v>100000</v>
      </c>
      <c r="J34" s="12">
        <f t="shared" ref="J34:K34" si="4">SUM(J31:J33)</f>
        <v>15000</v>
      </c>
      <c r="K34" s="12">
        <f t="shared" si="4"/>
        <v>84980</v>
      </c>
      <c r="L34" s="12">
        <f t="shared" si="2"/>
        <v>20</v>
      </c>
      <c r="M34" s="13">
        <f t="shared" si="0"/>
        <v>0.99976470588235289</v>
      </c>
      <c r="N34" s="14"/>
      <c r="O34" s="14"/>
      <c r="P34" s="14"/>
      <c r="Q34" s="27"/>
    </row>
    <row r="35" spans="1:17" ht="27" customHeight="1" x14ac:dyDescent="0.15">
      <c r="A35" s="7" t="s">
        <v>47</v>
      </c>
      <c r="B35" s="8" t="s">
        <v>41</v>
      </c>
      <c r="C35" s="8" t="s">
        <v>42</v>
      </c>
      <c r="D35" s="9" t="s">
        <v>37</v>
      </c>
      <c r="E35" s="9" t="s">
        <v>38</v>
      </c>
      <c r="F35" s="10">
        <v>3020101</v>
      </c>
      <c r="G35" s="7" t="s">
        <v>55</v>
      </c>
      <c r="H35" s="7" t="s">
        <v>47</v>
      </c>
      <c r="I35" s="5">
        <v>10000</v>
      </c>
      <c r="J35" s="5">
        <v>0</v>
      </c>
      <c r="K35" s="5">
        <v>10000</v>
      </c>
      <c r="L35" s="5">
        <f t="shared" si="2"/>
        <v>0</v>
      </c>
      <c r="M35" s="6">
        <f t="shared" si="0"/>
        <v>1</v>
      </c>
      <c r="N35" s="11" t="s">
        <v>35</v>
      </c>
      <c r="O35" s="11" t="s">
        <v>35</v>
      </c>
      <c r="P35" s="11" t="s">
        <v>35</v>
      </c>
      <c r="Q35" s="26" t="s">
        <v>84</v>
      </c>
    </row>
    <row r="36" spans="1:17" ht="27" customHeight="1" x14ac:dyDescent="0.15">
      <c r="A36" s="7" t="s">
        <v>47</v>
      </c>
      <c r="B36" s="8" t="s">
        <v>41</v>
      </c>
      <c r="C36" s="8" t="s">
        <v>42</v>
      </c>
      <c r="D36" s="9" t="s">
        <v>37</v>
      </c>
      <c r="E36" s="9" t="s">
        <v>38</v>
      </c>
      <c r="F36" s="10">
        <v>3021101</v>
      </c>
      <c r="G36" s="7" t="s">
        <v>64</v>
      </c>
      <c r="H36" s="7" t="s">
        <v>47</v>
      </c>
      <c r="I36" s="5">
        <v>5000</v>
      </c>
      <c r="J36" s="5">
        <v>0</v>
      </c>
      <c r="K36" s="5">
        <v>2433</v>
      </c>
      <c r="L36" s="5">
        <f t="shared" si="2"/>
        <v>2567</v>
      </c>
      <c r="M36" s="6">
        <f t="shared" si="0"/>
        <v>0.48659999999999998</v>
      </c>
      <c r="N36" s="11" t="s">
        <v>35</v>
      </c>
      <c r="O36" s="11" t="s">
        <v>35</v>
      </c>
      <c r="P36" s="11" t="s">
        <v>35</v>
      </c>
      <c r="Q36" s="28"/>
    </row>
    <row r="37" spans="1:17" ht="27" customHeight="1" x14ac:dyDescent="0.15">
      <c r="A37" s="7" t="s">
        <v>47</v>
      </c>
      <c r="B37" s="8" t="s">
        <v>41</v>
      </c>
      <c r="C37" s="8" t="s">
        <v>42</v>
      </c>
      <c r="D37" s="9" t="s">
        <v>37</v>
      </c>
      <c r="E37" s="9" t="s">
        <v>38</v>
      </c>
      <c r="F37" s="10">
        <v>3021601</v>
      </c>
      <c r="G37" s="7" t="s">
        <v>58</v>
      </c>
      <c r="H37" s="7" t="s">
        <v>47</v>
      </c>
      <c r="I37" s="5">
        <v>10000</v>
      </c>
      <c r="J37" s="5">
        <v>4000</v>
      </c>
      <c r="K37" s="5">
        <v>6000</v>
      </c>
      <c r="L37" s="5">
        <f t="shared" si="2"/>
        <v>0</v>
      </c>
      <c r="M37" s="6">
        <f t="shared" si="0"/>
        <v>1</v>
      </c>
      <c r="N37" s="11" t="s">
        <v>35</v>
      </c>
      <c r="O37" s="11" t="s">
        <v>35</v>
      </c>
      <c r="P37" s="11" t="s">
        <v>35</v>
      </c>
      <c r="Q37" s="28"/>
    </row>
    <row r="38" spans="1:17" ht="27" customHeight="1" x14ac:dyDescent="0.15">
      <c r="A38" s="7" t="s">
        <v>47</v>
      </c>
      <c r="B38" s="8" t="s">
        <v>41</v>
      </c>
      <c r="C38" s="8" t="s">
        <v>42</v>
      </c>
      <c r="D38" s="9" t="s">
        <v>37</v>
      </c>
      <c r="E38" s="9" t="s">
        <v>38</v>
      </c>
      <c r="F38" s="10">
        <v>3021701</v>
      </c>
      <c r="G38" s="7" t="s">
        <v>60</v>
      </c>
      <c r="H38" s="7" t="s">
        <v>47</v>
      </c>
      <c r="I38" s="5">
        <v>5000</v>
      </c>
      <c r="J38" s="5">
        <v>1250</v>
      </c>
      <c r="K38" s="5">
        <v>174</v>
      </c>
      <c r="L38" s="5">
        <f t="shared" si="2"/>
        <v>3576</v>
      </c>
      <c r="M38" s="6">
        <f t="shared" si="0"/>
        <v>4.6399999999999997E-2</v>
      </c>
      <c r="N38" s="11" t="s">
        <v>35</v>
      </c>
      <c r="O38" s="11" t="s">
        <v>35</v>
      </c>
      <c r="P38" s="11" t="s">
        <v>35</v>
      </c>
      <c r="Q38" s="28"/>
    </row>
    <row r="39" spans="1:17" ht="27" customHeight="1" x14ac:dyDescent="0.15">
      <c r="A39" s="7" t="s">
        <v>47</v>
      </c>
      <c r="B39" s="8" t="s">
        <v>41</v>
      </c>
      <c r="C39" s="8" t="s">
        <v>42</v>
      </c>
      <c r="D39" s="9" t="s">
        <v>37</v>
      </c>
      <c r="E39" s="9" t="s">
        <v>38</v>
      </c>
      <c r="F39" s="10">
        <v>3100201</v>
      </c>
      <c r="G39" s="7" t="s">
        <v>68</v>
      </c>
      <c r="H39" s="7" t="s">
        <v>47</v>
      </c>
      <c r="I39" s="5">
        <v>10000</v>
      </c>
      <c r="J39" s="5">
        <v>300</v>
      </c>
      <c r="K39" s="5">
        <v>9700</v>
      </c>
      <c r="L39" s="5">
        <f t="shared" si="2"/>
        <v>0</v>
      </c>
      <c r="M39" s="6">
        <f t="shared" si="0"/>
        <v>1</v>
      </c>
      <c r="N39" s="11" t="s">
        <v>35</v>
      </c>
      <c r="O39" s="11" t="s">
        <v>35</v>
      </c>
      <c r="P39" s="11" t="s">
        <v>35</v>
      </c>
      <c r="Q39" s="28"/>
    </row>
    <row r="40" spans="1:17" ht="27" customHeight="1" x14ac:dyDescent="0.15">
      <c r="A40" s="7" t="s">
        <v>47</v>
      </c>
      <c r="B40" s="8" t="s">
        <v>41</v>
      </c>
      <c r="C40" s="8" t="s">
        <v>42</v>
      </c>
      <c r="D40" s="9" t="s">
        <v>37</v>
      </c>
      <c r="E40" s="9" t="s">
        <v>38</v>
      </c>
      <c r="F40" s="10">
        <v>3023101</v>
      </c>
      <c r="G40" s="7" t="s">
        <v>62</v>
      </c>
      <c r="H40" s="7" t="s">
        <v>47</v>
      </c>
      <c r="I40" s="5">
        <v>5000</v>
      </c>
      <c r="J40" s="5">
        <v>1250</v>
      </c>
      <c r="K40" s="5">
        <v>1300</v>
      </c>
      <c r="L40" s="5">
        <f t="shared" si="2"/>
        <v>2450</v>
      </c>
      <c r="M40" s="6">
        <f t="shared" si="0"/>
        <v>0.34666666666666668</v>
      </c>
      <c r="N40" s="11" t="s">
        <v>35</v>
      </c>
      <c r="O40" s="11" t="s">
        <v>35</v>
      </c>
      <c r="P40" s="11" t="s">
        <v>35</v>
      </c>
      <c r="Q40" s="28"/>
    </row>
    <row r="41" spans="1:17" ht="27" customHeight="1" x14ac:dyDescent="0.15">
      <c r="A41" s="7" t="s">
        <v>47</v>
      </c>
      <c r="B41" s="8" t="s">
        <v>41</v>
      </c>
      <c r="C41" s="8" t="s">
        <v>42</v>
      </c>
      <c r="D41" s="9" t="s">
        <v>37</v>
      </c>
      <c r="E41" s="9" t="s">
        <v>38</v>
      </c>
      <c r="F41" s="10">
        <v>3029901</v>
      </c>
      <c r="G41" s="7" t="s">
        <v>69</v>
      </c>
      <c r="H41" s="7" t="s">
        <v>47</v>
      </c>
      <c r="I41" s="5">
        <v>5000</v>
      </c>
      <c r="J41" s="5">
        <v>700</v>
      </c>
      <c r="K41" s="5">
        <v>4300</v>
      </c>
      <c r="L41" s="5">
        <f t="shared" si="2"/>
        <v>0</v>
      </c>
      <c r="M41" s="6">
        <f t="shared" si="0"/>
        <v>1</v>
      </c>
      <c r="N41" s="11" t="s">
        <v>35</v>
      </c>
      <c r="O41" s="11" t="s">
        <v>35</v>
      </c>
      <c r="P41" s="11" t="s">
        <v>35</v>
      </c>
      <c r="Q41" s="28"/>
    </row>
    <row r="42" spans="1:17" s="15" customFormat="1" ht="27" customHeight="1" x14ac:dyDescent="0.15">
      <c r="A42" s="23" t="s">
        <v>79</v>
      </c>
      <c r="B42" s="24"/>
      <c r="C42" s="24"/>
      <c r="D42" s="24"/>
      <c r="E42" s="24"/>
      <c r="F42" s="24"/>
      <c r="G42" s="24"/>
      <c r="H42" s="25"/>
      <c r="I42" s="12">
        <f>SUM(I35:I41)</f>
        <v>50000</v>
      </c>
      <c r="J42" s="12">
        <f t="shared" ref="J42:K42" si="5">SUM(J35:J41)</f>
        <v>7500</v>
      </c>
      <c r="K42" s="12">
        <f t="shared" si="5"/>
        <v>33907</v>
      </c>
      <c r="L42" s="12">
        <f t="shared" si="2"/>
        <v>8593</v>
      </c>
      <c r="M42" s="13">
        <f t="shared" si="0"/>
        <v>0.79781176470588233</v>
      </c>
      <c r="N42" s="14"/>
      <c r="O42" s="14"/>
      <c r="P42" s="14"/>
      <c r="Q42" s="27"/>
    </row>
    <row r="43" spans="1:17" ht="27" customHeight="1" x14ac:dyDescent="0.15">
      <c r="A43" s="7" t="s">
        <v>48</v>
      </c>
      <c r="B43" s="8" t="s">
        <v>41</v>
      </c>
      <c r="C43" s="8" t="s">
        <v>42</v>
      </c>
      <c r="D43" s="9" t="s">
        <v>25</v>
      </c>
      <c r="E43" s="9" t="s">
        <v>26</v>
      </c>
      <c r="F43" s="10">
        <v>3020101</v>
      </c>
      <c r="G43" s="7" t="s">
        <v>55</v>
      </c>
      <c r="H43" s="7" t="s">
        <v>48</v>
      </c>
      <c r="I43" s="5">
        <v>105000</v>
      </c>
      <c r="J43" s="5">
        <v>3040</v>
      </c>
      <c r="K43" s="5">
        <v>101960</v>
      </c>
      <c r="L43" s="5">
        <f t="shared" si="2"/>
        <v>0</v>
      </c>
      <c r="M43" s="6">
        <f t="shared" si="0"/>
        <v>1</v>
      </c>
      <c r="N43" s="11" t="s">
        <v>35</v>
      </c>
      <c r="O43" s="11" t="s">
        <v>35</v>
      </c>
      <c r="P43" s="11" t="s">
        <v>35</v>
      </c>
      <c r="Q43" s="26" t="s">
        <v>85</v>
      </c>
    </row>
    <row r="44" spans="1:17" ht="27" customHeight="1" x14ac:dyDescent="0.15">
      <c r="A44" s="7" t="s">
        <v>48</v>
      </c>
      <c r="B44" s="8" t="s">
        <v>41</v>
      </c>
      <c r="C44" s="8" t="s">
        <v>42</v>
      </c>
      <c r="D44" s="9" t="s">
        <v>25</v>
      </c>
      <c r="E44" s="9" t="s">
        <v>26</v>
      </c>
      <c r="F44" s="10">
        <v>3020201</v>
      </c>
      <c r="G44" s="7" t="s">
        <v>70</v>
      </c>
      <c r="H44" s="7" t="s">
        <v>48</v>
      </c>
      <c r="I44" s="5">
        <v>30000</v>
      </c>
      <c r="J44" s="5">
        <v>0</v>
      </c>
      <c r="K44" s="5">
        <v>30000</v>
      </c>
      <c r="L44" s="5">
        <f t="shared" si="2"/>
        <v>0</v>
      </c>
      <c r="M44" s="6">
        <f t="shared" si="0"/>
        <v>1</v>
      </c>
      <c r="N44" s="11" t="s">
        <v>35</v>
      </c>
      <c r="O44" s="11" t="s">
        <v>35</v>
      </c>
      <c r="P44" s="11" t="s">
        <v>35</v>
      </c>
      <c r="Q44" s="28"/>
    </row>
    <row r="45" spans="1:17" ht="27" customHeight="1" x14ac:dyDescent="0.15">
      <c r="A45" s="7" t="s">
        <v>48</v>
      </c>
      <c r="B45" s="8" t="s">
        <v>41</v>
      </c>
      <c r="C45" s="8" t="s">
        <v>42</v>
      </c>
      <c r="D45" s="9" t="s">
        <v>25</v>
      </c>
      <c r="E45" s="9" t="s">
        <v>26</v>
      </c>
      <c r="F45" s="10">
        <v>3021101</v>
      </c>
      <c r="G45" s="7" t="s">
        <v>57</v>
      </c>
      <c r="H45" s="7" t="s">
        <v>48</v>
      </c>
      <c r="I45" s="5">
        <v>5000</v>
      </c>
      <c r="J45" s="5">
        <v>0</v>
      </c>
      <c r="K45" s="5">
        <v>0</v>
      </c>
      <c r="L45" s="5">
        <f t="shared" si="2"/>
        <v>5000</v>
      </c>
      <c r="M45" s="6">
        <f t="shared" si="0"/>
        <v>0</v>
      </c>
      <c r="N45" s="11" t="s">
        <v>35</v>
      </c>
      <c r="O45" s="11" t="s">
        <v>35</v>
      </c>
      <c r="P45" s="11" t="s">
        <v>35</v>
      </c>
      <c r="Q45" s="28"/>
    </row>
    <row r="46" spans="1:17" ht="27" customHeight="1" x14ac:dyDescent="0.15">
      <c r="A46" s="7" t="s">
        <v>48</v>
      </c>
      <c r="B46" s="8" t="s">
        <v>41</v>
      </c>
      <c r="C46" s="8" t="s">
        <v>42</v>
      </c>
      <c r="D46" s="9" t="s">
        <v>25</v>
      </c>
      <c r="E46" s="9" t="s">
        <v>26</v>
      </c>
      <c r="F46" s="10">
        <v>3021601</v>
      </c>
      <c r="G46" s="7" t="s">
        <v>65</v>
      </c>
      <c r="H46" s="7" t="s">
        <v>48</v>
      </c>
      <c r="I46" s="5">
        <v>10000</v>
      </c>
      <c r="J46" s="5">
        <v>10000</v>
      </c>
      <c r="K46" s="5">
        <v>0</v>
      </c>
      <c r="L46" s="5">
        <f t="shared" si="2"/>
        <v>0</v>
      </c>
      <c r="M46" s="6">
        <v>0</v>
      </c>
      <c r="N46" s="11" t="s">
        <v>35</v>
      </c>
      <c r="O46" s="11" t="s">
        <v>35</v>
      </c>
      <c r="P46" s="11" t="s">
        <v>35</v>
      </c>
      <c r="Q46" s="28"/>
    </row>
    <row r="47" spans="1:17" ht="27" customHeight="1" x14ac:dyDescent="0.15">
      <c r="A47" s="7" t="s">
        <v>48</v>
      </c>
      <c r="B47" s="8" t="s">
        <v>41</v>
      </c>
      <c r="C47" s="8" t="s">
        <v>42</v>
      </c>
      <c r="D47" s="9" t="s">
        <v>25</v>
      </c>
      <c r="E47" s="9" t="s">
        <v>26</v>
      </c>
      <c r="F47" s="10">
        <v>3022601</v>
      </c>
      <c r="G47" s="7" t="s">
        <v>71</v>
      </c>
      <c r="H47" s="7" t="s">
        <v>48</v>
      </c>
      <c r="I47" s="5">
        <v>20000</v>
      </c>
      <c r="J47" s="5">
        <v>15000</v>
      </c>
      <c r="K47" s="5">
        <v>5000</v>
      </c>
      <c r="L47" s="5">
        <f t="shared" si="2"/>
        <v>0</v>
      </c>
      <c r="M47" s="6">
        <f t="shared" si="0"/>
        <v>1</v>
      </c>
      <c r="N47" s="11" t="s">
        <v>35</v>
      </c>
      <c r="O47" s="11" t="s">
        <v>35</v>
      </c>
      <c r="P47" s="11" t="s">
        <v>35</v>
      </c>
      <c r="Q47" s="28"/>
    </row>
    <row r="48" spans="1:17" ht="27" customHeight="1" x14ac:dyDescent="0.15">
      <c r="A48" s="7" t="s">
        <v>48</v>
      </c>
      <c r="B48" s="8" t="s">
        <v>41</v>
      </c>
      <c r="C48" s="8" t="s">
        <v>42</v>
      </c>
      <c r="D48" s="9" t="s">
        <v>25</v>
      </c>
      <c r="E48" s="9" t="s">
        <v>26</v>
      </c>
      <c r="F48" s="10">
        <v>3021701</v>
      </c>
      <c r="G48" s="7" t="s">
        <v>60</v>
      </c>
      <c r="H48" s="7" t="s">
        <v>48</v>
      </c>
      <c r="I48" s="5">
        <v>5000</v>
      </c>
      <c r="J48" s="5">
        <v>2000</v>
      </c>
      <c r="K48" s="5">
        <v>1250</v>
      </c>
      <c r="L48" s="5">
        <f t="shared" si="2"/>
        <v>1750</v>
      </c>
      <c r="M48" s="6">
        <f t="shared" si="0"/>
        <v>0.41666666666666669</v>
      </c>
      <c r="N48" s="11" t="s">
        <v>35</v>
      </c>
      <c r="O48" s="11" t="s">
        <v>35</v>
      </c>
      <c r="P48" s="11" t="s">
        <v>35</v>
      </c>
      <c r="Q48" s="28"/>
    </row>
    <row r="49" spans="1:17" ht="27" customHeight="1" x14ac:dyDescent="0.15">
      <c r="A49" s="7" t="s">
        <v>48</v>
      </c>
      <c r="B49" s="8" t="s">
        <v>41</v>
      </c>
      <c r="C49" s="8" t="s">
        <v>42</v>
      </c>
      <c r="D49" s="9" t="s">
        <v>25</v>
      </c>
      <c r="E49" s="9" t="s">
        <v>26</v>
      </c>
      <c r="F49" s="10">
        <v>3022701</v>
      </c>
      <c r="G49" s="7" t="s">
        <v>66</v>
      </c>
      <c r="H49" s="7" t="s">
        <v>48</v>
      </c>
      <c r="I49" s="5">
        <v>125000</v>
      </c>
      <c r="J49" s="5">
        <v>0</v>
      </c>
      <c r="K49" s="5">
        <v>125000</v>
      </c>
      <c r="L49" s="5">
        <f t="shared" si="2"/>
        <v>0</v>
      </c>
      <c r="M49" s="6">
        <f t="shared" si="0"/>
        <v>1</v>
      </c>
      <c r="N49" s="11" t="s">
        <v>35</v>
      </c>
      <c r="O49" s="11" t="s">
        <v>35</v>
      </c>
      <c r="P49" s="11" t="s">
        <v>35</v>
      </c>
      <c r="Q49" s="28"/>
    </row>
    <row r="50" spans="1:17" ht="27" customHeight="1" x14ac:dyDescent="0.15">
      <c r="A50" s="7" t="s">
        <v>48</v>
      </c>
      <c r="B50" s="8" t="s">
        <v>41</v>
      </c>
      <c r="C50" s="8" t="s">
        <v>42</v>
      </c>
      <c r="D50" s="9" t="s">
        <v>25</v>
      </c>
      <c r="E50" s="9" t="s">
        <v>26</v>
      </c>
      <c r="F50" s="10">
        <v>3021301</v>
      </c>
      <c r="G50" s="7" t="s">
        <v>61</v>
      </c>
      <c r="H50" s="7" t="s">
        <v>48</v>
      </c>
      <c r="I50" s="5">
        <v>5000</v>
      </c>
      <c r="J50" s="5">
        <v>0</v>
      </c>
      <c r="K50" s="5">
        <v>5000</v>
      </c>
      <c r="L50" s="5">
        <f t="shared" si="2"/>
        <v>0</v>
      </c>
      <c r="M50" s="6">
        <f t="shared" si="0"/>
        <v>1</v>
      </c>
      <c r="N50" s="11" t="s">
        <v>35</v>
      </c>
      <c r="O50" s="11" t="s">
        <v>35</v>
      </c>
      <c r="P50" s="11" t="s">
        <v>35</v>
      </c>
      <c r="Q50" s="28"/>
    </row>
    <row r="51" spans="1:17" ht="27" customHeight="1" x14ac:dyDescent="0.15">
      <c r="A51" s="7" t="s">
        <v>48</v>
      </c>
      <c r="B51" s="8" t="s">
        <v>41</v>
      </c>
      <c r="C51" s="8" t="s">
        <v>42</v>
      </c>
      <c r="D51" s="9" t="s">
        <v>25</v>
      </c>
      <c r="E51" s="9" t="s">
        <v>26</v>
      </c>
      <c r="F51" s="10">
        <v>3100201</v>
      </c>
      <c r="G51" s="7" t="s">
        <v>68</v>
      </c>
      <c r="H51" s="7" t="s">
        <v>48</v>
      </c>
      <c r="I51" s="5">
        <v>60000</v>
      </c>
      <c r="J51" s="5">
        <v>26960</v>
      </c>
      <c r="K51" s="5">
        <v>33040</v>
      </c>
      <c r="L51" s="5">
        <f t="shared" si="2"/>
        <v>0</v>
      </c>
      <c r="M51" s="6">
        <f t="shared" si="0"/>
        <v>1</v>
      </c>
      <c r="N51" s="11" t="s">
        <v>35</v>
      </c>
      <c r="O51" s="11" t="s">
        <v>35</v>
      </c>
      <c r="P51" s="11" t="s">
        <v>35</v>
      </c>
      <c r="Q51" s="28"/>
    </row>
    <row r="52" spans="1:17" ht="27" customHeight="1" x14ac:dyDescent="0.15">
      <c r="A52" s="7" t="s">
        <v>48</v>
      </c>
      <c r="B52" s="8" t="s">
        <v>41</v>
      </c>
      <c r="C52" s="8" t="s">
        <v>42</v>
      </c>
      <c r="D52" s="9" t="s">
        <v>25</v>
      </c>
      <c r="E52" s="9" t="s">
        <v>26</v>
      </c>
      <c r="F52" s="10">
        <v>3023101</v>
      </c>
      <c r="G52" s="7" t="s">
        <v>62</v>
      </c>
      <c r="H52" s="7" t="s">
        <v>48</v>
      </c>
      <c r="I52" s="5">
        <v>5000</v>
      </c>
      <c r="J52" s="5">
        <v>3000</v>
      </c>
      <c r="K52" s="5">
        <v>946.55</v>
      </c>
      <c r="L52" s="5">
        <f t="shared" si="2"/>
        <v>1053.45</v>
      </c>
      <c r="M52" s="6">
        <f t="shared" si="0"/>
        <v>0.473275</v>
      </c>
      <c r="N52" s="11" t="s">
        <v>35</v>
      </c>
      <c r="O52" s="11" t="s">
        <v>35</v>
      </c>
      <c r="P52" s="11" t="s">
        <v>35</v>
      </c>
      <c r="Q52" s="28"/>
    </row>
    <row r="53" spans="1:17" ht="27" customHeight="1" x14ac:dyDescent="0.15">
      <c r="A53" s="7" t="s">
        <v>48</v>
      </c>
      <c r="B53" s="8" t="s">
        <v>41</v>
      </c>
      <c r="C53" s="8" t="s">
        <v>42</v>
      </c>
      <c r="D53" s="9" t="s">
        <v>25</v>
      </c>
      <c r="E53" s="9" t="s">
        <v>26</v>
      </c>
      <c r="F53" s="10">
        <v>3029901</v>
      </c>
      <c r="G53" s="7" t="s">
        <v>69</v>
      </c>
      <c r="H53" s="7" t="s">
        <v>48</v>
      </c>
      <c r="I53" s="5">
        <v>30000</v>
      </c>
      <c r="J53" s="5">
        <v>0</v>
      </c>
      <c r="K53" s="5">
        <v>30000</v>
      </c>
      <c r="L53" s="5">
        <f t="shared" si="2"/>
        <v>0</v>
      </c>
      <c r="M53" s="6">
        <f t="shared" si="0"/>
        <v>1</v>
      </c>
      <c r="N53" s="11" t="s">
        <v>35</v>
      </c>
      <c r="O53" s="11" t="s">
        <v>35</v>
      </c>
      <c r="P53" s="11" t="s">
        <v>35</v>
      </c>
      <c r="Q53" s="28"/>
    </row>
    <row r="54" spans="1:17" s="15" customFormat="1" ht="27" customHeight="1" x14ac:dyDescent="0.15">
      <c r="A54" s="23" t="s">
        <v>79</v>
      </c>
      <c r="B54" s="24"/>
      <c r="C54" s="24"/>
      <c r="D54" s="24"/>
      <c r="E54" s="24"/>
      <c r="F54" s="24"/>
      <c r="G54" s="24"/>
      <c r="H54" s="25"/>
      <c r="I54" s="12">
        <f>SUM(I43:I53)</f>
        <v>400000</v>
      </c>
      <c r="J54" s="12">
        <f t="shared" ref="J54:K54" si="6">SUM(J43:J53)</f>
        <v>60000</v>
      </c>
      <c r="K54" s="12">
        <f t="shared" si="6"/>
        <v>332196.55</v>
      </c>
      <c r="L54" s="12">
        <f t="shared" si="2"/>
        <v>7803.4500000000116</v>
      </c>
      <c r="M54" s="13">
        <f t="shared" si="0"/>
        <v>0.97704867647058824</v>
      </c>
      <c r="N54" s="14"/>
      <c r="O54" s="14"/>
      <c r="P54" s="14"/>
      <c r="Q54" s="27"/>
    </row>
    <row r="55" spans="1:17" ht="27" customHeight="1" x14ac:dyDescent="0.15">
      <c r="A55" s="7" t="s">
        <v>49</v>
      </c>
      <c r="B55" s="8" t="s">
        <v>41</v>
      </c>
      <c r="C55" s="8" t="s">
        <v>42</v>
      </c>
      <c r="D55" s="9" t="s">
        <v>39</v>
      </c>
      <c r="E55" s="9" t="s">
        <v>40</v>
      </c>
      <c r="F55" s="10">
        <v>3020101</v>
      </c>
      <c r="G55" s="7" t="s">
        <v>55</v>
      </c>
      <c r="H55" s="7" t="s">
        <v>49</v>
      </c>
      <c r="I55" s="5">
        <v>20000</v>
      </c>
      <c r="J55" s="5">
        <v>1000</v>
      </c>
      <c r="K55" s="5">
        <v>19000</v>
      </c>
      <c r="L55" s="5">
        <f t="shared" si="2"/>
        <v>0</v>
      </c>
      <c r="M55" s="6">
        <f t="shared" si="0"/>
        <v>1</v>
      </c>
      <c r="N55" s="11" t="s">
        <v>35</v>
      </c>
      <c r="O55" s="11" t="s">
        <v>35</v>
      </c>
      <c r="P55" s="11" t="s">
        <v>35</v>
      </c>
      <c r="Q55" s="26" t="s">
        <v>86</v>
      </c>
    </row>
    <row r="56" spans="1:17" ht="27" customHeight="1" x14ac:dyDescent="0.15">
      <c r="A56" s="7" t="s">
        <v>49</v>
      </c>
      <c r="B56" s="8" t="s">
        <v>41</v>
      </c>
      <c r="C56" s="8" t="s">
        <v>42</v>
      </c>
      <c r="D56" s="9" t="s">
        <v>39</v>
      </c>
      <c r="E56" s="9" t="s">
        <v>40</v>
      </c>
      <c r="F56" s="10">
        <v>3020201</v>
      </c>
      <c r="G56" s="7" t="s">
        <v>70</v>
      </c>
      <c r="H56" s="7" t="s">
        <v>49</v>
      </c>
      <c r="I56" s="5">
        <v>10000</v>
      </c>
      <c r="J56" s="5">
        <v>2500</v>
      </c>
      <c r="K56" s="5">
        <v>7500</v>
      </c>
      <c r="L56" s="5">
        <f t="shared" si="2"/>
        <v>0</v>
      </c>
      <c r="M56" s="6">
        <f t="shared" si="0"/>
        <v>1</v>
      </c>
      <c r="N56" s="11" t="s">
        <v>35</v>
      </c>
      <c r="O56" s="11" t="s">
        <v>35</v>
      </c>
      <c r="P56" s="11" t="s">
        <v>35</v>
      </c>
      <c r="Q56" s="28"/>
    </row>
    <row r="57" spans="1:17" ht="27" customHeight="1" x14ac:dyDescent="0.15">
      <c r="A57" s="7" t="s">
        <v>49</v>
      </c>
      <c r="B57" s="8" t="s">
        <v>41</v>
      </c>
      <c r="C57" s="8" t="s">
        <v>42</v>
      </c>
      <c r="D57" s="9" t="s">
        <v>39</v>
      </c>
      <c r="E57" s="9" t="s">
        <v>40</v>
      </c>
      <c r="F57" s="10">
        <v>3021701</v>
      </c>
      <c r="G57" s="7" t="s">
        <v>60</v>
      </c>
      <c r="H57" s="7" t="s">
        <v>49</v>
      </c>
      <c r="I57" s="5">
        <v>5000</v>
      </c>
      <c r="J57" s="5">
        <v>1250</v>
      </c>
      <c r="K57" s="5">
        <v>0</v>
      </c>
      <c r="L57" s="5">
        <f t="shared" si="2"/>
        <v>3750</v>
      </c>
      <c r="M57" s="6">
        <f t="shared" si="0"/>
        <v>0</v>
      </c>
      <c r="N57" s="11" t="s">
        <v>35</v>
      </c>
      <c r="O57" s="11" t="s">
        <v>35</v>
      </c>
      <c r="P57" s="11" t="s">
        <v>35</v>
      </c>
      <c r="Q57" s="28"/>
    </row>
    <row r="58" spans="1:17" ht="27" customHeight="1" x14ac:dyDescent="0.15">
      <c r="A58" s="7" t="s">
        <v>49</v>
      </c>
      <c r="B58" s="8" t="s">
        <v>41</v>
      </c>
      <c r="C58" s="8" t="s">
        <v>42</v>
      </c>
      <c r="D58" s="9" t="s">
        <v>39</v>
      </c>
      <c r="E58" s="9" t="s">
        <v>40</v>
      </c>
      <c r="F58" s="10">
        <v>3023101</v>
      </c>
      <c r="G58" s="7" t="s">
        <v>62</v>
      </c>
      <c r="H58" s="7" t="s">
        <v>49</v>
      </c>
      <c r="I58" s="5">
        <v>5000</v>
      </c>
      <c r="J58" s="5">
        <v>1250</v>
      </c>
      <c r="K58" s="5">
        <v>2396.39</v>
      </c>
      <c r="L58" s="5">
        <f t="shared" si="2"/>
        <v>1353.6100000000001</v>
      </c>
      <c r="M58" s="6">
        <f t="shared" si="0"/>
        <v>0.63903733333333335</v>
      </c>
      <c r="N58" s="11" t="s">
        <v>35</v>
      </c>
      <c r="O58" s="11" t="s">
        <v>35</v>
      </c>
      <c r="P58" s="11" t="s">
        <v>35</v>
      </c>
      <c r="Q58" s="28"/>
    </row>
    <row r="59" spans="1:17" s="15" customFormat="1" ht="27" customHeight="1" x14ac:dyDescent="0.15">
      <c r="A59" s="23" t="s">
        <v>79</v>
      </c>
      <c r="B59" s="24"/>
      <c r="C59" s="24"/>
      <c r="D59" s="24"/>
      <c r="E59" s="24"/>
      <c r="F59" s="24"/>
      <c r="G59" s="24"/>
      <c r="H59" s="25"/>
      <c r="I59" s="12">
        <f>SUM(I55:I58)</f>
        <v>40000</v>
      </c>
      <c r="J59" s="12">
        <f t="shared" ref="J59:K59" si="7">SUM(J55:J58)</f>
        <v>6000</v>
      </c>
      <c r="K59" s="12">
        <f t="shared" si="7"/>
        <v>28896.39</v>
      </c>
      <c r="L59" s="12">
        <f t="shared" si="2"/>
        <v>5103.6100000000006</v>
      </c>
      <c r="M59" s="13">
        <f t="shared" si="0"/>
        <v>0.84989382352941178</v>
      </c>
      <c r="N59" s="14"/>
      <c r="O59" s="14"/>
      <c r="P59" s="14"/>
      <c r="Q59" s="27"/>
    </row>
    <row r="60" spans="1:17" ht="27" customHeight="1" x14ac:dyDescent="0.15">
      <c r="A60" s="7" t="s">
        <v>50</v>
      </c>
      <c r="B60" s="8" t="s">
        <v>41</v>
      </c>
      <c r="C60" s="8" t="s">
        <v>42</v>
      </c>
      <c r="D60" s="9" t="s">
        <v>29</v>
      </c>
      <c r="E60" s="9" t="s">
        <v>30</v>
      </c>
      <c r="F60" s="10">
        <v>3020101</v>
      </c>
      <c r="G60" s="7" t="s">
        <v>54</v>
      </c>
      <c r="H60" s="7" t="s">
        <v>50</v>
      </c>
      <c r="I60" s="5">
        <v>29000</v>
      </c>
      <c r="J60" s="5">
        <v>14000</v>
      </c>
      <c r="K60" s="5">
        <v>15000</v>
      </c>
      <c r="L60" s="5">
        <f t="shared" si="2"/>
        <v>0</v>
      </c>
      <c r="M60" s="6">
        <f t="shared" si="0"/>
        <v>1</v>
      </c>
      <c r="N60" s="11" t="s">
        <v>35</v>
      </c>
      <c r="O60" s="11" t="s">
        <v>35</v>
      </c>
      <c r="P60" s="11" t="s">
        <v>35</v>
      </c>
      <c r="Q60" s="26" t="s">
        <v>93</v>
      </c>
    </row>
    <row r="61" spans="1:17" ht="27" customHeight="1" x14ac:dyDescent="0.15">
      <c r="A61" s="7" t="s">
        <v>50</v>
      </c>
      <c r="B61" s="8" t="s">
        <v>41</v>
      </c>
      <c r="C61" s="8" t="s">
        <v>42</v>
      </c>
      <c r="D61" s="9" t="s">
        <v>29</v>
      </c>
      <c r="E61" s="9" t="s">
        <v>30</v>
      </c>
      <c r="F61" s="10">
        <v>3020201</v>
      </c>
      <c r="G61" s="7" t="s">
        <v>56</v>
      </c>
      <c r="H61" s="7" t="s">
        <v>50</v>
      </c>
      <c r="I61" s="5">
        <v>15000</v>
      </c>
      <c r="J61" s="5">
        <v>5000</v>
      </c>
      <c r="K61" s="5">
        <v>10000</v>
      </c>
      <c r="L61" s="5">
        <f t="shared" si="2"/>
        <v>0</v>
      </c>
      <c r="M61" s="6">
        <f t="shared" si="0"/>
        <v>1</v>
      </c>
      <c r="N61" s="11" t="s">
        <v>35</v>
      </c>
      <c r="O61" s="11" t="s">
        <v>35</v>
      </c>
      <c r="P61" s="11" t="s">
        <v>35</v>
      </c>
      <c r="Q61" s="28"/>
    </row>
    <row r="62" spans="1:17" ht="27" customHeight="1" x14ac:dyDescent="0.15">
      <c r="A62" s="7" t="s">
        <v>50</v>
      </c>
      <c r="B62" s="8" t="s">
        <v>41</v>
      </c>
      <c r="C62" s="8" t="s">
        <v>42</v>
      </c>
      <c r="D62" s="9" t="s">
        <v>29</v>
      </c>
      <c r="E62" s="9" t="s">
        <v>30</v>
      </c>
      <c r="F62" s="10">
        <v>3021101</v>
      </c>
      <c r="G62" s="7" t="s">
        <v>64</v>
      </c>
      <c r="H62" s="7" t="s">
        <v>50</v>
      </c>
      <c r="I62" s="5">
        <v>10000</v>
      </c>
      <c r="J62" s="5">
        <v>3000</v>
      </c>
      <c r="K62" s="5">
        <v>640</v>
      </c>
      <c r="L62" s="5">
        <f t="shared" si="2"/>
        <v>6360</v>
      </c>
      <c r="M62" s="6">
        <f t="shared" si="0"/>
        <v>9.1428571428571428E-2</v>
      </c>
      <c r="N62" s="11" t="s">
        <v>35</v>
      </c>
      <c r="O62" s="11" t="s">
        <v>35</v>
      </c>
      <c r="P62" s="11" t="s">
        <v>35</v>
      </c>
      <c r="Q62" s="28"/>
    </row>
    <row r="63" spans="1:17" ht="27" customHeight="1" x14ac:dyDescent="0.15">
      <c r="A63" s="7" t="s">
        <v>50</v>
      </c>
      <c r="B63" s="8" t="s">
        <v>41</v>
      </c>
      <c r="C63" s="8" t="s">
        <v>42</v>
      </c>
      <c r="D63" s="9" t="s">
        <v>29</v>
      </c>
      <c r="E63" s="9" t="s">
        <v>30</v>
      </c>
      <c r="F63" s="10">
        <v>3021401</v>
      </c>
      <c r="G63" s="7" t="s">
        <v>72</v>
      </c>
      <c r="H63" s="7" t="s">
        <v>50</v>
      </c>
      <c r="I63" s="5">
        <v>18000</v>
      </c>
      <c r="J63" s="5">
        <v>432</v>
      </c>
      <c r="K63" s="5">
        <v>17568</v>
      </c>
      <c r="L63" s="5">
        <f t="shared" si="2"/>
        <v>0</v>
      </c>
      <c r="M63" s="6">
        <f t="shared" si="0"/>
        <v>1</v>
      </c>
      <c r="N63" s="11" t="s">
        <v>35</v>
      </c>
      <c r="O63" s="11" t="s">
        <v>35</v>
      </c>
      <c r="P63" s="11" t="s">
        <v>35</v>
      </c>
      <c r="Q63" s="28"/>
    </row>
    <row r="64" spans="1:17" ht="27" customHeight="1" x14ac:dyDescent="0.15">
      <c r="A64" s="7" t="s">
        <v>50</v>
      </c>
      <c r="B64" s="8" t="s">
        <v>41</v>
      </c>
      <c r="C64" s="8" t="s">
        <v>42</v>
      </c>
      <c r="D64" s="9" t="s">
        <v>29</v>
      </c>
      <c r="E64" s="9" t="s">
        <v>30</v>
      </c>
      <c r="F64" s="10">
        <v>3021601</v>
      </c>
      <c r="G64" s="7" t="s">
        <v>65</v>
      </c>
      <c r="H64" s="7" t="s">
        <v>50</v>
      </c>
      <c r="I64" s="5">
        <v>10000</v>
      </c>
      <c r="J64" s="5">
        <v>10000</v>
      </c>
      <c r="K64" s="5">
        <v>0</v>
      </c>
      <c r="L64" s="5">
        <f t="shared" si="2"/>
        <v>0</v>
      </c>
      <c r="M64" s="6">
        <v>0</v>
      </c>
      <c r="N64" s="11" t="s">
        <v>35</v>
      </c>
      <c r="O64" s="11" t="s">
        <v>35</v>
      </c>
      <c r="P64" s="11" t="s">
        <v>35</v>
      </c>
      <c r="Q64" s="28"/>
    </row>
    <row r="65" spans="1:17" ht="27" customHeight="1" x14ac:dyDescent="0.15">
      <c r="A65" s="7" t="s">
        <v>50</v>
      </c>
      <c r="B65" s="8" t="s">
        <v>41</v>
      </c>
      <c r="C65" s="8" t="s">
        <v>42</v>
      </c>
      <c r="D65" s="9" t="s">
        <v>29</v>
      </c>
      <c r="E65" s="9" t="s">
        <v>30</v>
      </c>
      <c r="F65" s="10">
        <v>3022601</v>
      </c>
      <c r="G65" s="7" t="s">
        <v>71</v>
      </c>
      <c r="H65" s="7" t="s">
        <v>50</v>
      </c>
      <c r="I65" s="5">
        <v>610000</v>
      </c>
      <c r="J65" s="5">
        <v>87568</v>
      </c>
      <c r="K65" s="5">
        <v>520100</v>
      </c>
      <c r="L65" s="5">
        <f t="shared" si="2"/>
        <v>2332</v>
      </c>
      <c r="M65" s="6">
        <f t="shared" si="0"/>
        <v>0.99553626117848826</v>
      </c>
      <c r="N65" s="11" t="s">
        <v>35</v>
      </c>
      <c r="O65" s="11" t="s">
        <v>35</v>
      </c>
      <c r="P65" s="11" t="s">
        <v>35</v>
      </c>
      <c r="Q65" s="28"/>
    </row>
    <row r="66" spans="1:17" ht="27" customHeight="1" x14ac:dyDescent="0.15">
      <c r="A66" s="7" t="s">
        <v>50</v>
      </c>
      <c r="B66" s="8" t="s">
        <v>41</v>
      </c>
      <c r="C66" s="8" t="s">
        <v>42</v>
      </c>
      <c r="D66" s="9" t="s">
        <v>29</v>
      </c>
      <c r="E66" s="9" t="s">
        <v>30</v>
      </c>
      <c r="F66" s="10">
        <v>3022701</v>
      </c>
      <c r="G66" s="7" t="s">
        <v>66</v>
      </c>
      <c r="H66" s="7" t="s">
        <v>50</v>
      </c>
      <c r="I66" s="5">
        <v>70000</v>
      </c>
      <c r="J66" s="5">
        <v>0</v>
      </c>
      <c r="K66" s="5">
        <v>70000</v>
      </c>
      <c r="L66" s="5">
        <f t="shared" si="2"/>
        <v>0</v>
      </c>
      <c r="M66" s="6">
        <f t="shared" si="0"/>
        <v>1</v>
      </c>
      <c r="N66" s="11" t="s">
        <v>35</v>
      </c>
      <c r="O66" s="11" t="s">
        <v>35</v>
      </c>
      <c r="P66" s="11" t="s">
        <v>35</v>
      </c>
      <c r="Q66" s="28"/>
    </row>
    <row r="67" spans="1:17" ht="27" customHeight="1" x14ac:dyDescent="0.15">
      <c r="A67" s="7" t="s">
        <v>50</v>
      </c>
      <c r="B67" s="8" t="s">
        <v>41</v>
      </c>
      <c r="C67" s="8" t="s">
        <v>42</v>
      </c>
      <c r="D67" s="9" t="s">
        <v>29</v>
      </c>
      <c r="E67" s="9" t="s">
        <v>30</v>
      </c>
      <c r="F67" s="10">
        <v>3021301</v>
      </c>
      <c r="G67" s="7" t="s">
        <v>61</v>
      </c>
      <c r="H67" s="7" t="s">
        <v>50</v>
      </c>
      <c r="I67" s="5">
        <v>5000</v>
      </c>
      <c r="J67" s="5">
        <v>0</v>
      </c>
      <c r="K67" s="5">
        <v>5000</v>
      </c>
      <c r="L67" s="5">
        <f t="shared" si="2"/>
        <v>0</v>
      </c>
      <c r="M67" s="6">
        <f t="shared" si="0"/>
        <v>1</v>
      </c>
      <c r="N67" s="11" t="s">
        <v>35</v>
      </c>
      <c r="O67" s="11" t="s">
        <v>35</v>
      </c>
      <c r="P67" s="11" t="s">
        <v>35</v>
      </c>
      <c r="Q67" s="28"/>
    </row>
    <row r="68" spans="1:17" ht="27" customHeight="1" x14ac:dyDescent="0.15">
      <c r="A68" s="7" t="s">
        <v>50</v>
      </c>
      <c r="B68" s="8" t="s">
        <v>41</v>
      </c>
      <c r="C68" s="8" t="s">
        <v>42</v>
      </c>
      <c r="D68" s="9" t="s">
        <v>29</v>
      </c>
      <c r="E68" s="9" t="s">
        <v>30</v>
      </c>
      <c r="F68" s="10">
        <v>3100201</v>
      </c>
      <c r="G68" s="7" t="s">
        <v>68</v>
      </c>
      <c r="H68" s="7" t="s">
        <v>50</v>
      </c>
      <c r="I68" s="5">
        <v>33000</v>
      </c>
      <c r="J68" s="5">
        <v>0</v>
      </c>
      <c r="K68" s="5">
        <v>33000</v>
      </c>
      <c r="L68" s="5">
        <f t="shared" si="2"/>
        <v>0</v>
      </c>
      <c r="M68" s="6">
        <f t="shared" si="0"/>
        <v>1</v>
      </c>
      <c r="N68" s="11" t="s">
        <v>35</v>
      </c>
      <c r="O68" s="11" t="s">
        <v>35</v>
      </c>
      <c r="P68" s="11" t="s">
        <v>35</v>
      </c>
      <c r="Q68" s="28"/>
    </row>
    <row r="69" spans="1:17" s="15" customFormat="1" ht="27" customHeight="1" x14ac:dyDescent="0.15">
      <c r="A69" s="23" t="s">
        <v>79</v>
      </c>
      <c r="B69" s="24"/>
      <c r="C69" s="24"/>
      <c r="D69" s="24"/>
      <c r="E69" s="24"/>
      <c r="F69" s="24"/>
      <c r="G69" s="24"/>
      <c r="H69" s="25"/>
      <c r="I69" s="12">
        <f>SUM(I60:I68)</f>
        <v>800000</v>
      </c>
      <c r="J69" s="12">
        <f t="shared" ref="J69:K69" si="8">SUM(J60:J68)</f>
        <v>120000</v>
      </c>
      <c r="K69" s="12">
        <f t="shared" si="8"/>
        <v>671308</v>
      </c>
      <c r="L69" s="12">
        <f t="shared" si="2"/>
        <v>8692</v>
      </c>
      <c r="M69" s="13">
        <f t="shared" si="0"/>
        <v>0.98721764705882353</v>
      </c>
      <c r="N69" s="14"/>
      <c r="O69" s="14"/>
      <c r="P69" s="14"/>
      <c r="Q69" s="27"/>
    </row>
    <row r="70" spans="1:17" ht="27" customHeight="1" x14ac:dyDescent="0.15">
      <c r="A70" s="7" t="s">
        <v>51</v>
      </c>
      <c r="B70" s="8" t="s">
        <v>41</v>
      </c>
      <c r="C70" s="8" t="s">
        <v>42</v>
      </c>
      <c r="D70" s="9" t="s">
        <v>27</v>
      </c>
      <c r="E70" s="9" t="s">
        <v>28</v>
      </c>
      <c r="F70" s="10">
        <v>3020101</v>
      </c>
      <c r="G70" s="7" t="s">
        <v>54</v>
      </c>
      <c r="H70" s="7" t="s">
        <v>51</v>
      </c>
      <c r="I70" s="5">
        <v>26000</v>
      </c>
      <c r="J70" s="5">
        <v>5650</v>
      </c>
      <c r="K70" s="5">
        <v>20350</v>
      </c>
      <c r="L70" s="5">
        <f t="shared" si="2"/>
        <v>0</v>
      </c>
      <c r="M70" s="6">
        <f t="shared" si="0"/>
        <v>1</v>
      </c>
      <c r="N70" s="11" t="s">
        <v>35</v>
      </c>
      <c r="O70" s="11" t="s">
        <v>35</v>
      </c>
      <c r="P70" s="11" t="s">
        <v>35</v>
      </c>
      <c r="Q70" s="26" t="s">
        <v>87</v>
      </c>
    </row>
    <row r="71" spans="1:17" ht="27" customHeight="1" x14ac:dyDescent="0.15">
      <c r="A71" s="7" t="s">
        <v>51</v>
      </c>
      <c r="B71" s="8" t="s">
        <v>41</v>
      </c>
      <c r="C71" s="8" t="s">
        <v>42</v>
      </c>
      <c r="D71" s="9" t="s">
        <v>27</v>
      </c>
      <c r="E71" s="9" t="s">
        <v>28</v>
      </c>
      <c r="F71" s="10">
        <v>3020201</v>
      </c>
      <c r="G71" s="7" t="s">
        <v>56</v>
      </c>
      <c r="H71" s="7" t="s">
        <v>51</v>
      </c>
      <c r="I71" s="5">
        <v>10000</v>
      </c>
      <c r="J71" s="5">
        <v>10000</v>
      </c>
      <c r="K71" s="5">
        <v>0</v>
      </c>
      <c r="L71" s="5">
        <f t="shared" si="2"/>
        <v>0</v>
      </c>
      <c r="M71" s="6">
        <v>0</v>
      </c>
      <c r="N71" s="11" t="s">
        <v>35</v>
      </c>
      <c r="O71" s="11" t="s">
        <v>35</v>
      </c>
      <c r="P71" s="11" t="s">
        <v>35</v>
      </c>
      <c r="Q71" s="28"/>
    </row>
    <row r="72" spans="1:17" ht="27" customHeight="1" x14ac:dyDescent="0.15">
      <c r="A72" s="7" t="s">
        <v>51</v>
      </c>
      <c r="B72" s="8" t="s">
        <v>41</v>
      </c>
      <c r="C72" s="8" t="s">
        <v>42</v>
      </c>
      <c r="D72" s="9" t="s">
        <v>27</v>
      </c>
      <c r="E72" s="9" t="s">
        <v>28</v>
      </c>
      <c r="F72" s="10">
        <v>3021101</v>
      </c>
      <c r="G72" s="7" t="s">
        <v>64</v>
      </c>
      <c r="H72" s="7" t="s">
        <v>51</v>
      </c>
      <c r="I72" s="5">
        <v>10000</v>
      </c>
      <c r="J72" s="5">
        <v>5000</v>
      </c>
      <c r="K72" s="5">
        <v>2266</v>
      </c>
      <c r="L72" s="5">
        <f t="shared" ref="L72:L85" si="9">I72-J72-K72</f>
        <v>2734</v>
      </c>
      <c r="M72" s="6">
        <f t="shared" ref="M71:M86" si="10">K72/(I72-J72)</f>
        <v>0.45319999999999999</v>
      </c>
      <c r="N72" s="11" t="s">
        <v>35</v>
      </c>
      <c r="O72" s="11" t="s">
        <v>35</v>
      </c>
      <c r="P72" s="11" t="s">
        <v>35</v>
      </c>
      <c r="Q72" s="28"/>
    </row>
    <row r="73" spans="1:17" ht="27" customHeight="1" x14ac:dyDescent="0.15">
      <c r="A73" s="7" t="s">
        <v>51</v>
      </c>
      <c r="B73" s="8" t="s">
        <v>41</v>
      </c>
      <c r="C73" s="8" t="s">
        <v>42</v>
      </c>
      <c r="D73" s="9" t="s">
        <v>27</v>
      </c>
      <c r="E73" s="9" t="s">
        <v>28</v>
      </c>
      <c r="F73" s="10">
        <v>3021601</v>
      </c>
      <c r="G73" s="7" t="s">
        <v>65</v>
      </c>
      <c r="H73" s="7" t="s">
        <v>51</v>
      </c>
      <c r="I73" s="5">
        <v>5000</v>
      </c>
      <c r="J73" s="5">
        <v>1000</v>
      </c>
      <c r="K73" s="5">
        <v>4000</v>
      </c>
      <c r="L73" s="5">
        <f t="shared" si="9"/>
        <v>0</v>
      </c>
      <c r="M73" s="6">
        <f t="shared" si="10"/>
        <v>1</v>
      </c>
      <c r="N73" s="11" t="s">
        <v>35</v>
      </c>
      <c r="O73" s="11" t="s">
        <v>35</v>
      </c>
      <c r="P73" s="11" t="s">
        <v>35</v>
      </c>
      <c r="Q73" s="28"/>
    </row>
    <row r="74" spans="1:17" s="16" customFormat="1" ht="27" customHeight="1" x14ac:dyDescent="0.15">
      <c r="A74" s="7" t="s">
        <v>51</v>
      </c>
      <c r="B74" s="8" t="s">
        <v>41</v>
      </c>
      <c r="C74" s="8" t="s">
        <v>42</v>
      </c>
      <c r="D74" s="9" t="s">
        <v>27</v>
      </c>
      <c r="E74" s="9" t="s">
        <v>28</v>
      </c>
      <c r="F74" s="10">
        <v>3021701</v>
      </c>
      <c r="G74" s="7" t="s">
        <v>60</v>
      </c>
      <c r="H74" s="7" t="s">
        <v>51</v>
      </c>
      <c r="I74" s="5">
        <v>5000</v>
      </c>
      <c r="J74" s="5">
        <v>1250</v>
      </c>
      <c r="K74" s="5">
        <v>894</v>
      </c>
      <c r="L74" s="5">
        <f t="shared" si="9"/>
        <v>2856</v>
      </c>
      <c r="M74" s="6">
        <f t="shared" si="10"/>
        <v>0.2384</v>
      </c>
      <c r="N74" s="11" t="s">
        <v>35</v>
      </c>
      <c r="O74" s="11" t="s">
        <v>35</v>
      </c>
      <c r="P74" s="11" t="s">
        <v>35</v>
      </c>
      <c r="Q74" s="28"/>
    </row>
    <row r="75" spans="1:17" s="16" customFormat="1" ht="27" customHeight="1" x14ac:dyDescent="0.15">
      <c r="A75" s="7" t="s">
        <v>51</v>
      </c>
      <c r="B75" s="8" t="s">
        <v>41</v>
      </c>
      <c r="C75" s="8" t="s">
        <v>42</v>
      </c>
      <c r="D75" s="9" t="s">
        <v>27</v>
      </c>
      <c r="E75" s="9" t="s">
        <v>28</v>
      </c>
      <c r="F75" s="10">
        <v>3022701</v>
      </c>
      <c r="G75" s="7" t="s">
        <v>66</v>
      </c>
      <c r="H75" s="7" t="s">
        <v>51</v>
      </c>
      <c r="I75" s="5">
        <v>90000</v>
      </c>
      <c r="J75" s="5">
        <v>0</v>
      </c>
      <c r="K75" s="5">
        <v>90000</v>
      </c>
      <c r="L75" s="5">
        <f t="shared" si="9"/>
        <v>0</v>
      </c>
      <c r="M75" s="6">
        <f t="shared" si="10"/>
        <v>1</v>
      </c>
      <c r="N75" s="11" t="s">
        <v>35</v>
      </c>
      <c r="O75" s="11" t="s">
        <v>35</v>
      </c>
      <c r="P75" s="11" t="s">
        <v>35</v>
      </c>
      <c r="Q75" s="28"/>
    </row>
    <row r="76" spans="1:17" s="16" customFormat="1" ht="27" customHeight="1" x14ac:dyDescent="0.15">
      <c r="A76" s="7" t="s">
        <v>51</v>
      </c>
      <c r="B76" s="8" t="s">
        <v>41</v>
      </c>
      <c r="C76" s="8" t="s">
        <v>42</v>
      </c>
      <c r="D76" s="9" t="s">
        <v>27</v>
      </c>
      <c r="E76" s="9" t="s">
        <v>28</v>
      </c>
      <c r="F76" s="10">
        <v>3021301</v>
      </c>
      <c r="G76" s="7" t="s">
        <v>61</v>
      </c>
      <c r="H76" s="7" t="s">
        <v>51</v>
      </c>
      <c r="I76" s="5">
        <v>10000</v>
      </c>
      <c r="J76" s="5">
        <v>3000</v>
      </c>
      <c r="K76" s="5">
        <v>7000</v>
      </c>
      <c r="L76" s="5">
        <f t="shared" si="9"/>
        <v>0</v>
      </c>
      <c r="M76" s="6">
        <f t="shared" si="10"/>
        <v>1</v>
      </c>
      <c r="N76" s="11" t="s">
        <v>35</v>
      </c>
      <c r="O76" s="11" t="s">
        <v>35</v>
      </c>
      <c r="P76" s="11" t="s">
        <v>35</v>
      </c>
      <c r="Q76" s="28"/>
    </row>
    <row r="77" spans="1:17" s="16" customFormat="1" ht="27" customHeight="1" x14ac:dyDescent="0.15">
      <c r="A77" s="7" t="s">
        <v>51</v>
      </c>
      <c r="B77" s="8" t="s">
        <v>41</v>
      </c>
      <c r="C77" s="8" t="s">
        <v>42</v>
      </c>
      <c r="D77" s="9" t="s">
        <v>27</v>
      </c>
      <c r="E77" s="9" t="s">
        <v>28</v>
      </c>
      <c r="F77" s="10">
        <v>3100201</v>
      </c>
      <c r="G77" s="7" t="s">
        <v>68</v>
      </c>
      <c r="H77" s="7" t="s">
        <v>51</v>
      </c>
      <c r="I77" s="5">
        <v>29000</v>
      </c>
      <c r="J77" s="5">
        <v>1350</v>
      </c>
      <c r="K77" s="5">
        <v>27650</v>
      </c>
      <c r="L77" s="5">
        <f t="shared" si="9"/>
        <v>0</v>
      </c>
      <c r="M77" s="6">
        <f t="shared" si="10"/>
        <v>1</v>
      </c>
      <c r="N77" s="11" t="s">
        <v>35</v>
      </c>
      <c r="O77" s="11" t="s">
        <v>35</v>
      </c>
      <c r="P77" s="11" t="s">
        <v>35</v>
      </c>
      <c r="Q77" s="28"/>
    </row>
    <row r="78" spans="1:17" s="16" customFormat="1" ht="27" customHeight="1" x14ac:dyDescent="0.15">
      <c r="A78" s="7" t="s">
        <v>51</v>
      </c>
      <c r="B78" s="8" t="s">
        <v>41</v>
      </c>
      <c r="C78" s="8" t="s">
        <v>42</v>
      </c>
      <c r="D78" s="9" t="s">
        <v>27</v>
      </c>
      <c r="E78" s="9" t="s">
        <v>28</v>
      </c>
      <c r="F78" s="10">
        <v>3023101</v>
      </c>
      <c r="G78" s="7" t="s">
        <v>62</v>
      </c>
      <c r="H78" s="7" t="s">
        <v>51</v>
      </c>
      <c r="I78" s="5">
        <v>5000</v>
      </c>
      <c r="J78" s="5">
        <v>1250</v>
      </c>
      <c r="K78" s="5">
        <v>2275</v>
      </c>
      <c r="L78" s="5">
        <f t="shared" si="9"/>
        <v>1475</v>
      </c>
      <c r="M78" s="6">
        <f t="shared" si="10"/>
        <v>0.60666666666666669</v>
      </c>
      <c r="N78" s="11" t="s">
        <v>35</v>
      </c>
      <c r="O78" s="11" t="s">
        <v>35</v>
      </c>
      <c r="P78" s="11" t="s">
        <v>35</v>
      </c>
      <c r="Q78" s="28"/>
    </row>
    <row r="79" spans="1:17" s="17" customFormat="1" ht="27" customHeight="1" x14ac:dyDescent="0.15">
      <c r="A79" s="23" t="s">
        <v>79</v>
      </c>
      <c r="B79" s="24"/>
      <c r="C79" s="24"/>
      <c r="D79" s="24"/>
      <c r="E79" s="24"/>
      <c r="F79" s="24"/>
      <c r="G79" s="24"/>
      <c r="H79" s="25"/>
      <c r="I79" s="12">
        <f>SUM(I70:I78)</f>
        <v>190000</v>
      </c>
      <c r="J79" s="12">
        <f t="shared" ref="J79:K79" si="11">SUM(J70:J78)</f>
        <v>28500</v>
      </c>
      <c r="K79" s="12">
        <f t="shared" si="11"/>
        <v>154435</v>
      </c>
      <c r="L79" s="12">
        <f t="shared" si="9"/>
        <v>7065</v>
      </c>
      <c r="M79" s="13">
        <f t="shared" si="10"/>
        <v>0.95625386996904027</v>
      </c>
      <c r="N79" s="14"/>
      <c r="O79" s="14"/>
      <c r="P79" s="14"/>
      <c r="Q79" s="27"/>
    </row>
    <row r="80" spans="1:17" s="16" customFormat="1" ht="27" customHeight="1" x14ac:dyDescent="0.15">
      <c r="A80" s="7" t="s">
        <v>52</v>
      </c>
      <c r="B80" s="8" t="s">
        <v>41</v>
      </c>
      <c r="C80" s="8" t="s">
        <v>42</v>
      </c>
      <c r="D80" s="9" t="s">
        <v>23</v>
      </c>
      <c r="E80" s="9" t="s">
        <v>24</v>
      </c>
      <c r="F80" s="10">
        <v>3020501</v>
      </c>
      <c r="G80" s="7" t="s">
        <v>73</v>
      </c>
      <c r="H80" s="7" t="s">
        <v>52</v>
      </c>
      <c r="I80" s="5">
        <v>10000</v>
      </c>
      <c r="J80" s="5">
        <v>3000</v>
      </c>
      <c r="K80" s="5">
        <v>6706.04</v>
      </c>
      <c r="L80" s="5">
        <f t="shared" si="9"/>
        <v>293.96000000000004</v>
      </c>
      <c r="M80" s="6">
        <f t="shared" si="10"/>
        <v>0.95800571428571424</v>
      </c>
      <c r="N80" s="11" t="s">
        <v>35</v>
      </c>
      <c r="O80" s="11" t="s">
        <v>35</v>
      </c>
      <c r="P80" s="11" t="s">
        <v>35</v>
      </c>
      <c r="Q80" s="26" t="s">
        <v>78</v>
      </c>
    </row>
    <row r="81" spans="1:17" s="16" customFormat="1" ht="27" customHeight="1" x14ac:dyDescent="0.15">
      <c r="A81" s="7" t="s">
        <v>52</v>
      </c>
      <c r="B81" s="8" t="s">
        <v>41</v>
      </c>
      <c r="C81" s="8" t="s">
        <v>42</v>
      </c>
      <c r="D81" s="9" t="s">
        <v>23</v>
      </c>
      <c r="E81" s="9" t="s">
        <v>24</v>
      </c>
      <c r="F81" s="10">
        <v>3020601</v>
      </c>
      <c r="G81" s="7" t="s">
        <v>74</v>
      </c>
      <c r="H81" s="7" t="s">
        <v>52</v>
      </c>
      <c r="I81" s="5">
        <v>95000</v>
      </c>
      <c r="J81" s="5">
        <v>31750</v>
      </c>
      <c r="K81" s="5">
        <v>63239.09</v>
      </c>
      <c r="L81" s="5">
        <f t="shared" si="9"/>
        <v>10.910000000003492</v>
      </c>
      <c r="M81" s="6">
        <f t="shared" si="10"/>
        <v>0.99982750988142288</v>
      </c>
      <c r="N81" s="11" t="s">
        <v>35</v>
      </c>
      <c r="O81" s="11" t="s">
        <v>35</v>
      </c>
      <c r="P81" s="11" t="s">
        <v>35</v>
      </c>
      <c r="Q81" s="28"/>
    </row>
    <row r="82" spans="1:17" s="16" customFormat="1" ht="27" customHeight="1" x14ac:dyDescent="0.15">
      <c r="A82" s="7" t="s">
        <v>52</v>
      </c>
      <c r="B82" s="8" t="s">
        <v>41</v>
      </c>
      <c r="C82" s="8" t="s">
        <v>42</v>
      </c>
      <c r="D82" s="9" t="s">
        <v>23</v>
      </c>
      <c r="E82" s="9" t="s">
        <v>24</v>
      </c>
      <c r="F82" s="10">
        <v>3021301</v>
      </c>
      <c r="G82" s="7" t="s">
        <v>61</v>
      </c>
      <c r="H82" s="7" t="s">
        <v>52</v>
      </c>
      <c r="I82" s="5">
        <v>40000</v>
      </c>
      <c r="J82" s="5">
        <v>17000</v>
      </c>
      <c r="K82" s="5">
        <v>22999.35</v>
      </c>
      <c r="L82" s="5">
        <f t="shared" si="9"/>
        <v>0.65000000000145519</v>
      </c>
      <c r="M82" s="6">
        <f t="shared" si="10"/>
        <v>0.99997173913043469</v>
      </c>
      <c r="N82" s="11" t="s">
        <v>35</v>
      </c>
      <c r="O82" s="11" t="s">
        <v>35</v>
      </c>
      <c r="P82" s="11" t="s">
        <v>35</v>
      </c>
      <c r="Q82" s="28"/>
    </row>
    <row r="83" spans="1:17" s="17" customFormat="1" ht="27" customHeight="1" x14ac:dyDescent="0.15">
      <c r="A83" s="23" t="s">
        <v>79</v>
      </c>
      <c r="B83" s="24"/>
      <c r="C83" s="24"/>
      <c r="D83" s="24"/>
      <c r="E83" s="24"/>
      <c r="F83" s="24"/>
      <c r="G83" s="24"/>
      <c r="H83" s="25"/>
      <c r="I83" s="12">
        <f>SUM(I80:I82)</f>
        <v>145000</v>
      </c>
      <c r="J83" s="12">
        <f t="shared" ref="J83:K83" si="12">SUM(J80:J82)</f>
        <v>51750</v>
      </c>
      <c r="K83" s="12">
        <f t="shared" si="12"/>
        <v>92944.479999999981</v>
      </c>
      <c r="L83" s="12">
        <f t="shared" si="9"/>
        <v>305.52000000001863</v>
      </c>
      <c r="M83" s="13">
        <f t="shared" si="10"/>
        <v>0.99672364611260034</v>
      </c>
      <c r="N83" s="14"/>
      <c r="O83" s="14"/>
      <c r="P83" s="14"/>
      <c r="Q83" s="27"/>
    </row>
    <row r="84" spans="1:17" s="16" customFormat="1" ht="27" customHeight="1" x14ac:dyDescent="0.15">
      <c r="A84" s="18" t="s">
        <v>75</v>
      </c>
      <c r="B84" s="19" t="s">
        <v>41</v>
      </c>
      <c r="C84" s="8" t="s">
        <v>76</v>
      </c>
      <c r="D84" s="9">
        <v>2040607</v>
      </c>
      <c r="E84" s="9" t="s">
        <v>30</v>
      </c>
      <c r="F84" s="10">
        <v>3022701</v>
      </c>
      <c r="G84" s="7" t="s">
        <v>66</v>
      </c>
      <c r="H84" s="18" t="s">
        <v>75</v>
      </c>
      <c r="I84" s="5">
        <v>620000</v>
      </c>
      <c r="J84" s="5">
        <v>0</v>
      </c>
      <c r="K84" s="5">
        <v>620000</v>
      </c>
      <c r="L84" s="5">
        <f t="shared" si="9"/>
        <v>0</v>
      </c>
      <c r="M84" s="6">
        <f t="shared" si="10"/>
        <v>1</v>
      </c>
      <c r="N84" s="11" t="s">
        <v>35</v>
      </c>
      <c r="O84" s="11" t="s">
        <v>35</v>
      </c>
      <c r="P84" s="11" t="s">
        <v>35</v>
      </c>
      <c r="Q84" s="26" t="s">
        <v>88</v>
      </c>
    </row>
    <row r="85" spans="1:17" s="17" customFormat="1" ht="27" customHeight="1" x14ac:dyDescent="0.15">
      <c r="A85" s="23" t="s">
        <v>79</v>
      </c>
      <c r="B85" s="24"/>
      <c r="C85" s="24"/>
      <c r="D85" s="24"/>
      <c r="E85" s="24"/>
      <c r="F85" s="24"/>
      <c r="G85" s="24"/>
      <c r="H85" s="25"/>
      <c r="I85" s="12">
        <f>SUM(I84)</f>
        <v>620000</v>
      </c>
      <c r="J85" s="12">
        <f t="shared" ref="J85:K85" si="13">SUM(J84)</f>
        <v>0</v>
      </c>
      <c r="K85" s="12">
        <f t="shared" si="13"/>
        <v>620000</v>
      </c>
      <c r="L85" s="12">
        <f t="shared" si="9"/>
        <v>0</v>
      </c>
      <c r="M85" s="13">
        <f t="shared" si="10"/>
        <v>1</v>
      </c>
      <c r="N85" s="14"/>
      <c r="O85" s="14"/>
      <c r="P85" s="14"/>
      <c r="Q85" s="27"/>
    </row>
    <row r="86" spans="1:17" s="17" customFormat="1" ht="30.75" customHeight="1" x14ac:dyDescent="0.15">
      <c r="A86" s="7" t="s">
        <v>90</v>
      </c>
      <c r="B86" s="8" t="s">
        <v>41</v>
      </c>
      <c r="C86" s="9" t="s">
        <v>91</v>
      </c>
      <c r="D86" s="9">
        <v>2040607</v>
      </c>
      <c r="E86" s="9" t="s">
        <v>30</v>
      </c>
      <c r="F86" s="9">
        <v>3022601</v>
      </c>
      <c r="G86" s="9" t="s">
        <v>92</v>
      </c>
      <c r="H86" s="7" t="s">
        <v>90</v>
      </c>
      <c r="I86" s="5">
        <v>90000</v>
      </c>
      <c r="J86" s="5">
        <v>0</v>
      </c>
      <c r="K86" s="5">
        <v>90000</v>
      </c>
      <c r="L86" s="5">
        <v>0</v>
      </c>
      <c r="M86" s="6">
        <f t="shared" si="10"/>
        <v>1</v>
      </c>
      <c r="N86" s="14"/>
      <c r="O86" s="14"/>
      <c r="P86" s="14"/>
      <c r="Q86" s="21" t="s">
        <v>94</v>
      </c>
    </row>
    <row r="87" spans="1:17" s="17" customFormat="1" ht="30.75" customHeight="1" x14ac:dyDescent="0.15">
      <c r="A87" s="20" t="s">
        <v>79</v>
      </c>
      <c r="B87" s="20"/>
      <c r="C87" s="20"/>
      <c r="D87" s="20"/>
      <c r="E87" s="20"/>
      <c r="F87" s="20"/>
      <c r="G87" s="20"/>
      <c r="H87" s="20"/>
      <c r="I87" s="12">
        <f>SUM(I86)</f>
        <v>90000</v>
      </c>
      <c r="J87" s="12">
        <f t="shared" ref="J87:L87" si="14">SUM(J86)</f>
        <v>0</v>
      </c>
      <c r="K87" s="12">
        <f t="shared" si="14"/>
        <v>90000</v>
      </c>
      <c r="L87" s="12">
        <f t="shared" si="14"/>
        <v>0</v>
      </c>
      <c r="M87" s="13">
        <f>K87/I87</f>
        <v>1</v>
      </c>
      <c r="N87" s="14" t="s">
        <v>35</v>
      </c>
      <c r="O87" s="14" t="s">
        <v>35</v>
      </c>
      <c r="P87" s="14" t="s">
        <v>35</v>
      </c>
      <c r="Q87" s="22"/>
    </row>
    <row r="89" spans="1:17" x14ac:dyDescent="0.15">
      <c r="A89" s="1" t="s">
        <v>19</v>
      </c>
    </row>
    <row r="90" spans="1:17" x14ac:dyDescent="0.15">
      <c r="A90" s="1" t="s">
        <v>20</v>
      </c>
    </row>
    <row r="91" spans="1:17" x14ac:dyDescent="0.15">
      <c r="A91" s="1" t="s">
        <v>21</v>
      </c>
    </row>
  </sheetData>
  <mergeCells count="39">
    <mergeCell ref="A1:Q1"/>
    <mergeCell ref="D4:E4"/>
    <mergeCell ref="F4:G4"/>
    <mergeCell ref="N4:P4"/>
    <mergeCell ref="A6:H6"/>
    <mergeCell ref="A4:A5"/>
    <mergeCell ref="B4:B5"/>
    <mergeCell ref="C4:C5"/>
    <mergeCell ref="H4:H5"/>
    <mergeCell ref="I4:I5"/>
    <mergeCell ref="J4:J5"/>
    <mergeCell ref="K4:K5"/>
    <mergeCell ref="L4:L5"/>
    <mergeCell ref="M4:M5"/>
    <mergeCell ref="Q4:Q5"/>
    <mergeCell ref="A54:H54"/>
    <mergeCell ref="A59:H59"/>
    <mergeCell ref="A69:H69"/>
    <mergeCell ref="A79:H79"/>
    <mergeCell ref="A8:H8"/>
    <mergeCell ref="A17:H17"/>
    <mergeCell ref="A30:H30"/>
    <mergeCell ref="A34:H34"/>
    <mergeCell ref="A87:H87"/>
    <mergeCell ref="Q86:Q87"/>
    <mergeCell ref="A83:H83"/>
    <mergeCell ref="A85:H85"/>
    <mergeCell ref="Q7:Q8"/>
    <mergeCell ref="Q9:Q17"/>
    <mergeCell ref="Q18:Q30"/>
    <mergeCell ref="Q31:Q34"/>
    <mergeCell ref="Q35:Q42"/>
    <mergeCell ref="Q43:Q54"/>
    <mergeCell ref="Q55:Q59"/>
    <mergeCell ref="Q60:Q69"/>
    <mergeCell ref="Q70:Q79"/>
    <mergeCell ref="Q84:Q85"/>
    <mergeCell ref="Q80:Q83"/>
    <mergeCell ref="A42:H42"/>
  </mergeCells>
  <phoneticPr fontId="5" type="noConversion"/>
  <pageMargins left="0.27559055118110237" right="0.15748031496062992" top="0.39370078740157483" bottom="0.39370078740157483" header="0.51181102362204722" footer="0.51181102362204722"/>
  <pageSetup paperSize="9" scale="5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x14ac:dyDescent="0.15"/>
  <sheetData/>
  <phoneticPr fontId="5" type="noConversion"/>
  <pageMargins left="0.75" right="0.75" top="1" bottom="1" header="0.51180555555555596" footer="0.5118055555555559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x14ac:dyDescent="0.15"/>
  <sheetData/>
  <phoneticPr fontId="5" type="noConversion"/>
  <pageMargins left="0.75" right="0.75" top="1" bottom="1" header="0.51180555555555596" footer="0.5118055555555559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专项资金公开信息表</vt:lpstr>
      <vt:lpstr>Sheet2</vt:lpstr>
      <vt:lpstr>Sheet3</vt:lpstr>
      <vt:lpstr>专项资金公开信息表!Print_Titles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李光顺</dc:creator>
  <cp:lastModifiedBy>Windows User</cp:lastModifiedBy>
  <cp:lastPrinted>2021-12-17T09:44:51Z</cp:lastPrinted>
  <dcterms:created xsi:type="dcterms:W3CDTF">2018-10-26T02:02:53Z</dcterms:created>
  <dcterms:modified xsi:type="dcterms:W3CDTF">2021-12-17T09:44:54Z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2052-10.1.0.5850</vt:lpwstr>
  </property>
</Properties>
</file>