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200" windowHeight="7068"/>
  </bookViews>
  <sheets>
    <sheet name="专项资金公开信息表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6" i="1" l="1"/>
  <c r="I6" i="1"/>
  <c r="M6" i="1" s="1"/>
  <c r="L7" i="1"/>
  <c r="L8" i="1"/>
  <c r="L9" i="1"/>
  <c r="L10" i="1"/>
  <c r="L11" i="1"/>
  <c r="L6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M23" i="1"/>
  <c r="M24" i="1"/>
  <c r="M25" i="1"/>
  <c r="M26" i="1"/>
  <c r="M27" i="1"/>
  <c r="M28" i="1"/>
  <c r="M29" i="1"/>
  <c r="M3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7" i="1"/>
  <c r="H22" i="1"/>
  <c r="G22" i="1"/>
  <c r="H21" i="1"/>
  <c r="G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<sst xmlns="http://schemas.openxmlformats.org/spreadsheetml/2006/main" count="252" uniqueCount="75">
  <si>
    <t>填报单位：江门市生态环境局江海分局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</si>
  <si>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</si>
  <si>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</si>
  <si>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</si>
  <si>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</si>
  <si>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</si>
  <si>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</si>
  <si>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</si>
  <si>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</si>
  <si>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</si>
  <si>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</si>
  <si>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</si>
  <si>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</si>
  <si>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</si>
  <si>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</si>
  <si>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</si>
  <si>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</si>
  <si>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</si>
  <si>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</si>
  <si>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</si>
  <si>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</si>
  <si>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预算内</t>
  </si>
  <si>
    <t>年初预算</t>
  </si>
  <si>
    <t>2110102</t>
  </si>
  <si>
    <t>一般行政管理事务</t>
  </si>
  <si>
    <t>无</t>
  </si>
  <si>
    <t>建设项目环境影响评价技术评估经费</t>
  </si>
  <si>
    <t>2110203</t>
  </si>
  <si>
    <t>建设项目环评审查与监督</t>
  </si>
  <si>
    <t>国家排污许可证委托第三方公司技术服务经费</t>
  </si>
  <si>
    <t>监测专项业务支出项目</t>
  </si>
  <si>
    <t>环保及执法专项工作经费</t>
  </si>
  <si>
    <t>环境监测站包干经费</t>
  </si>
  <si>
    <t>其他环境监测与监察支出</t>
  </si>
  <si>
    <t>入河排污口排查项目</t>
  </si>
  <si>
    <t>水体</t>
  </si>
  <si>
    <t>省市补助（一般补助）</t>
  </si>
  <si>
    <t>流域环保巡查</t>
  </si>
  <si>
    <t>江财农〔2021〕35号,2021年省级专项资金-江门市城镇污水处理设施监测项目</t>
  </si>
  <si>
    <t>江门市城镇污水处理设施监测项目</t>
  </si>
  <si>
    <t>江财农〔2021〕35号,2021年省级专项资金-2021年江门市排污单位自行监测帮扶指导项目</t>
  </si>
  <si>
    <t>2021年江门市排污单位自行监测帮扶指导项目</t>
  </si>
  <si>
    <t>江财农〔2021〕35号,2021年省级专项资金-2021年度执法应急能力建设项目（生态环境执法及应急）</t>
  </si>
  <si>
    <t>2021年度执法应急能力建设项目</t>
  </si>
  <si>
    <t>江财农〔2021〕35号,2021年省级专项资金-江门市江海区空气质量研判分析服务项目</t>
  </si>
  <si>
    <t>江门市江海区空气质量研判分析服务项目</t>
  </si>
  <si>
    <t>江财农〔2021〕35号,2021年省级专项资金-江门市2021年VOCs排放重点监管工业企业工况自动监控建设奖补项目</t>
  </si>
  <si>
    <t>江门市2021年VOCs排放重点监管工业企业工况自动监控建设奖补项目</t>
  </si>
  <si>
    <t>江财农〔2021〕35号,2021年省级专项资金-2021年油品质量快速检测能力建设项目</t>
  </si>
  <si>
    <t>2021年油品质量快速检测能力建设项目</t>
  </si>
  <si>
    <t>江财农〔2021〕35号,2021年省级专项资金-2021年环境宣传资料征订制作</t>
  </si>
  <si>
    <t>2021年环境宣传资料征订制作</t>
  </si>
  <si>
    <t xml:space="preserve"> 江财农〔2021〕20号,2021年江门市流域环保巡查市级补助经费</t>
    <phoneticPr fontId="7" type="noConversion"/>
  </si>
  <si>
    <t>委托业务费（行政）</t>
  </si>
  <si>
    <t>租赁费（事业）</t>
    <phoneticPr fontId="7" type="noConversion"/>
  </si>
  <si>
    <t>办公费（行政）</t>
    <phoneticPr fontId="7" type="noConversion"/>
  </si>
  <si>
    <t>劳务费（行政）</t>
    <phoneticPr fontId="7" type="noConversion"/>
  </si>
  <si>
    <t>委托业务费（行政）</t>
    <phoneticPr fontId="7" type="noConversion"/>
  </si>
  <si>
    <t>其他商品和服务支出（行政）</t>
    <phoneticPr fontId="7" type="noConversion"/>
  </si>
  <si>
    <t>办公费（事业）</t>
    <phoneticPr fontId="7" type="noConversion"/>
  </si>
  <si>
    <t>福利费（事业）</t>
    <phoneticPr fontId="7" type="noConversion"/>
  </si>
  <si>
    <t>工会经费（事业）</t>
    <phoneticPr fontId="7" type="noConversion"/>
  </si>
  <si>
    <t>其他商品和服务支出（事业）</t>
    <phoneticPr fontId="7" type="noConversion"/>
  </si>
  <si>
    <t>其他污染防治支出</t>
    <phoneticPr fontId="7" type="noConversion"/>
  </si>
  <si>
    <t>大气</t>
    <phoneticPr fontId="7" type="noConversion"/>
  </si>
  <si>
    <t>生态环境保护宣传</t>
    <phoneticPr fontId="7" type="noConversion"/>
  </si>
  <si>
    <t>生态环境监测与信息</t>
    <phoneticPr fontId="7" type="noConversion"/>
  </si>
  <si>
    <t>其他工资福利支出</t>
    <phoneticPr fontId="7" type="noConversion"/>
  </si>
  <si>
    <t>专用设备购置</t>
    <phoneticPr fontId="7" type="noConversion"/>
  </si>
  <si>
    <t>费用补贴</t>
    <phoneticPr fontId="7" type="noConversion"/>
  </si>
  <si>
    <t>办公费</t>
    <phoneticPr fontId="7" type="noConversion"/>
  </si>
  <si>
    <t>委托业务费</t>
    <phoneticPr fontId="7" type="noConversion"/>
  </si>
  <si>
    <t>江门市生态环境局江海分局专项资金信息公开表（2021年上半年结束后）</t>
    <phoneticPr fontId="7" type="noConversion"/>
  </si>
  <si>
    <t>进度滞后</t>
    <phoneticPr fontId="7" type="noConversion"/>
  </si>
  <si>
    <t>进度正常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</si>
</sst>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10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19968;&#19979;+&#20108;&#19978;&#65289;&#19987;&#39033;&#39033;&#30446;&#26126;&#32454;&#34920;0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下"/>
      <sheetName val="二上"/>
      <sheetName val="使用进度"/>
      <sheetName val="使用进度 10月"/>
    </sheetNames>
    <sheetDataSet>
      <sheetData sheetId="0"/>
      <sheetData sheetId="1">
        <row r="3">
          <cell r="E3" t="str">
            <v>办公场所日常管护经费</v>
          </cell>
          <cell r="F3" t="str">
            <v>维修（护）费（行政）</v>
          </cell>
        </row>
        <row r="4">
          <cell r="E4" t="str">
            <v>建设项目环境影响评价技术评估经费</v>
          </cell>
          <cell r="F4" t="str">
            <v>委托业务费（行政）</v>
          </cell>
        </row>
        <row r="5">
          <cell r="E5" t="str">
            <v>入河排污口排查项目</v>
          </cell>
          <cell r="F5" t="str">
            <v>委托业务费（行政）</v>
          </cell>
        </row>
        <row r="6">
          <cell r="E6" t="str">
            <v>国家排污许可证委托第三方公司技术服务经费</v>
          </cell>
          <cell r="F6" t="str">
            <v>委托业务费（行政）</v>
          </cell>
        </row>
        <row r="7">
          <cell r="E7" t="str">
            <v>监测站专项业务支出</v>
          </cell>
          <cell r="F7" t="str">
            <v>委托业务费（行政）
90.04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 t="str">
            <v>租赁费（事业）</v>
          </cell>
        </row>
        <row r="17">
          <cell r="E17">
            <v>0</v>
          </cell>
          <cell r="F17" t="str">
            <v>办公费（行政）</v>
          </cell>
        </row>
        <row r="18">
          <cell r="E18">
            <v>0</v>
          </cell>
          <cell r="F18" t="str">
            <v>小计</v>
          </cell>
        </row>
        <row r="19">
          <cell r="E19" t="str">
            <v>环保及执法专项工作经费</v>
          </cell>
          <cell r="F19" t="str">
            <v xml:space="preserve"> 办公费（行政）</v>
          </cell>
        </row>
        <row r="20">
          <cell r="E20">
            <v>0</v>
          </cell>
          <cell r="F20" t="str">
            <v>劳务费（行政）</v>
          </cell>
        </row>
        <row r="21">
          <cell r="E21">
            <v>0</v>
          </cell>
          <cell r="F21" t="str">
            <v>委托业务费（行政）</v>
          </cell>
        </row>
        <row r="22">
          <cell r="E22">
            <v>0</v>
          </cell>
          <cell r="F22" t="str">
            <v>办公费（行政）</v>
          </cell>
        </row>
        <row r="23">
          <cell r="E23">
            <v>0</v>
          </cell>
          <cell r="F23" t="str">
            <v>其他商品和服务支出（行政）</v>
          </cell>
        </row>
        <row r="24">
          <cell r="E24">
            <v>0</v>
          </cell>
          <cell r="F24" t="str">
            <v>小计</v>
          </cell>
        </row>
        <row r="25">
          <cell r="E25" t="str">
            <v>环境监测站包干经费</v>
          </cell>
          <cell r="F25" t="str">
            <v>基本工资（事业）</v>
          </cell>
        </row>
        <row r="26">
          <cell r="E26">
            <v>0</v>
          </cell>
          <cell r="F26" t="str">
            <v>工会经费（事业）</v>
          </cell>
        </row>
        <row r="27">
          <cell r="E27">
            <v>0</v>
          </cell>
          <cell r="F27" t="str">
            <v>办公费（事业）</v>
          </cell>
        </row>
        <row r="28">
          <cell r="E28">
            <v>0</v>
          </cell>
          <cell r="F28" t="str">
            <v>福利费（事业）</v>
          </cell>
        </row>
        <row r="29">
          <cell r="E29">
            <v>0</v>
          </cell>
          <cell r="F29" t="str">
            <v>其他商品和服务支出（事业）</v>
          </cell>
        </row>
        <row r="30">
          <cell r="E30">
            <v>0</v>
          </cell>
          <cell r="F30" t="str">
            <v>小计</v>
          </cell>
        </row>
        <row r="31">
          <cell r="E31" t="str">
            <v>固体物检测鉴定和评估费</v>
          </cell>
          <cell r="F31" t="str">
            <v>委托业务费（行政）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28" zoomScaleNormal="100" workbookViewId="0">
      <selection activeCell="H37" sqref="H37"/>
    </sheetView>
  </sheetViews>
  <sheetFormatPr defaultColWidth="9" defaultRowHeight="15.6" x14ac:dyDescent="0.25"/>
  <cols>
    <col min="1" max="1" width="42.3984375" customWidth="1"/>
    <col min="3" max="3" width="12.19921875" customWidth="1"/>
    <col min="8" max="8" width="29" customWidth="1"/>
    <col min="9" max="9" width="14.19921875" customWidth="1"/>
    <col min="10" max="10" width="11.5" customWidth="1"/>
    <col min="11" max="11" width="14.296875" customWidth="1"/>
    <col min="12" max="12" width="13.3984375" customWidth="1"/>
    <col min="13" max="13" width="12.59765625" customWidth="1"/>
    <col min="14" max="14" width="12.3984375" customWidth="1"/>
    <col min="15" max="15" width="12.5" customWidth="1"/>
    <col min="16" max="16" width="10.59765625" customWidth="1"/>
    <col min="17" max="17" width="41" customWidth="1"/>
  </cols>
  <sheetData>
    <row r="1" spans="1:17" ht="22.2" x14ac:dyDescent="0.25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 x14ac:dyDescent="0.25">
      <c r="A3" t="s">
        <v>0</v>
      </c>
    </row>
    <row r="4" spans="1:17" s="1" customFormat="1" ht="45" customHeight="1" x14ac:dyDescent="0.25">
      <c r="A4" s="23" t="s">
        <v>1</v>
      </c>
      <c r="B4" s="22" t="s">
        <v>2</v>
      </c>
      <c r="C4" s="22" t="s">
        <v>3</v>
      </c>
      <c r="D4" s="22" t="s">
        <v>4</v>
      </c>
      <c r="E4" s="22"/>
      <c r="F4" s="22" t="s">
        <v>5</v>
      </c>
      <c r="G4" s="22"/>
      <c r="H4" s="22" t="s">
        <v>6</v>
      </c>
      <c r="I4" s="22" t="s">
        <v>7</v>
      </c>
      <c r="J4" s="22" t="s">
        <v>8</v>
      </c>
      <c r="K4" s="23" t="s">
        <v>9</v>
      </c>
      <c r="L4" s="22" t="s">
        <v>10</v>
      </c>
      <c r="M4" s="22" t="s">
        <v>11</v>
      </c>
      <c r="N4" s="23" t="s">
        <v>12</v>
      </c>
      <c r="O4" s="23"/>
      <c r="P4" s="23"/>
      <c r="Q4" s="23" t="s">
        <v>13</v>
      </c>
    </row>
    <row r="5" spans="1:17" s="1" customFormat="1" ht="39" customHeight="1" x14ac:dyDescent="0.25">
      <c r="A5" s="23"/>
      <c r="B5" s="22"/>
      <c r="C5" s="22"/>
      <c r="D5" s="3" t="s">
        <v>14</v>
      </c>
      <c r="E5" s="3" t="s">
        <v>15</v>
      </c>
      <c r="F5" s="3" t="s">
        <v>14</v>
      </c>
      <c r="G5" s="3" t="s">
        <v>15</v>
      </c>
      <c r="H5" s="22"/>
      <c r="I5" s="22"/>
      <c r="J5" s="27"/>
      <c r="K5" s="23"/>
      <c r="L5" s="27"/>
      <c r="M5" s="22"/>
      <c r="N5" s="2" t="s">
        <v>16</v>
      </c>
      <c r="O5" s="2" t="s">
        <v>17</v>
      </c>
      <c r="P5" s="2" t="s">
        <v>18</v>
      </c>
      <c r="Q5" s="23"/>
    </row>
    <row r="6" spans="1:17" s="18" customFormat="1" ht="27" customHeight="1" x14ac:dyDescent="0.25">
      <c r="A6" s="24" t="s">
        <v>19</v>
      </c>
      <c r="B6" s="25"/>
      <c r="C6" s="25"/>
      <c r="D6" s="25"/>
      <c r="E6" s="25"/>
      <c r="F6" s="25"/>
      <c r="G6" s="25"/>
      <c r="H6" s="26"/>
      <c r="I6" s="15">
        <f>SUM(I7:I30)</f>
        <v>8869800</v>
      </c>
      <c r="J6" s="16"/>
      <c r="K6" s="15">
        <f>SUM(K7:K30)</f>
        <v>2322484.8600000003</v>
      </c>
      <c r="L6" s="15">
        <f>SUM(L7:L30)</f>
        <v>6547315.1400000006</v>
      </c>
      <c r="M6" s="19">
        <f>K6/I6</f>
        <v>0.26184185212744371</v>
      </c>
      <c r="N6" s="17"/>
      <c r="O6" s="17"/>
      <c r="P6" s="17"/>
      <c r="Q6" s="17"/>
    </row>
    <row r="7" spans="1:17" ht="46.8" x14ac:dyDescent="0.25">
      <c r="A7" s="4" t="s">
        <v>20</v>
      </c>
      <c r="B7" s="4" t="s">
        <v>21</v>
      </c>
      <c r="C7" s="4" t="s">
        <v>22</v>
      </c>
      <c r="D7" s="7" t="s">
        <v>23</v>
      </c>
      <c r="E7" s="4" t="s">
        <v>24</v>
      </c>
      <c r="F7" s="8">
        <v>30213</v>
      </c>
      <c r="G7" s="5" t="str">
        <f>VLOOKUP(A7,[1]二上!$E$3:$F$31,2,0)</f>
        <v>维修（护）费（行政）</v>
      </c>
      <c r="H7" s="5" t="str">
        <f>A7</f>
        <v>办公场所日常管护经费</v>
      </c>
      <c r="I7" s="9">
        <v>110000</v>
      </c>
      <c r="J7" s="9"/>
      <c r="K7" s="9">
        <v>0</v>
      </c>
      <c r="L7" s="9">
        <f>I7-K7</f>
        <v>110000</v>
      </c>
      <c r="M7" s="10">
        <f>K7/I7</f>
        <v>0</v>
      </c>
      <c r="N7" s="5" t="s">
        <v>25</v>
      </c>
      <c r="O7" s="5" t="s">
        <v>25</v>
      </c>
      <c r="P7" s="5" t="s">
        <v>25</v>
      </c>
      <c r="Q7" s="20" t="s">
        <v>73</v>
      </c>
    </row>
    <row r="8" spans="1:17" ht="46.8" x14ac:dyDescent="0.25">
      <c r="A8" s="4" t="s">
        <v>26</v>
      </c>
      <c r="B8" s="4" t="s">
        <v>21</v>
      </c>
      <c r="C8" s="4" t="s">
        <v>22</v>
      </c>
      <c r="D8" s="7" t="s">
        <v>27</v>
      </c>
      <c r="E8" s="4" t="s">
        <v>28</v>
      </c>
      <c r="F8" s="8">
        <v>30227</v>
      </c>
      <c r="G8" s="5" t="str">
        <f>VLOOKUP(A8,[1]二上!$E$3:$F$31,2,0)</f>
        <v>委托业务费（行政）</v>
      </c>
      <c r="H8" s="5" t="str">
        <f t="shared" ref="H8:H22" si="0">A8</f>
        <v>建设项目环境影响评价技术评估经费</v>
      </c>
      <c r="I8" s="9">
        <v>450000</v>
      </c>
      <c r="J8" s="9"/>
      <c r="K8" s="9">
        <v>309000</v>
      </c>
      <c r="L8" s="9">
        <f t="shared" ref="L8:L30" si="1">I8-K8</f>
        <v>141000</v>
      </c>
      <c r="M8" s="10">
        <f t="shared" ref="M8:M30" si="2">K8/I8</f>
        <v>0.68666666666666665</v>
      </c>
      <c r="N8" s="5" t="s">
        <v>25</v>
      </c>
      <c r="O8" s="5" t="s">
        <v>25</v>
      </c>
      <c r="P8" s="5" t="s">
        <v>25</v>
      </c>
      <c r="Q8" s="20" t="s">
        <v>74</v>
      </c>
    </row>
    <row r="9" spans="1:17" ht="46.8" x14ac:dyDescent="0.25">
      <c r="A9" s="4" t="s">
        <v>29</v>
      </c>
      <c r="B9" s="4" t="s">
        <v>21</v>
      </c>
      <c r="C9" s="4" t="s">
        <v>22</v>
      </c>
      <c r="D9" s="7" t="s">
        <v>23</v>
      </c>
      <c r="E9" s="4" t="s">
        <v>24</v>
      </c>
      <c r="F9" s="8">
        <v>30227</v>
      </c>
      <c r="G9" s="5" t="str">
        <f>VLOOKUP(A9,[1]二上!$E$3:$F$31,2,0)</f>
        <v>委托业务费（行政）</v>
      </c>
      <c r="H9" s="5" t="str">
        <f t="shared" si="0"/>
        <v>国家排污许可证委托第三方公司技术服务经费</v>
      </c>
      <c r="I9" s="9">
        <v>100000</v>
      </c>
      <c r="J9" s="9"/>
      <c r="K9" s="9">
        <v>0</v>
      </c>
      <c r="L9" s="9">
        <f t="shared" si="1"/>
        <v>100000</v>
      </c>
      <c r="M9" s="10">
        <f t="shared" si="2"/>
        <v>0</v>
      </c>
      <c r="N9" s="5" t="s">
        <v>25</v>
      </c>
      <c r="O9" s="5" t="s">
        <v>25</v>
      </c>
      <c r="P9" s="5" t="s">
        <v>25</v>
      </c>
      <c r="Q9" s="20" t="s">
        <v>73</v>
      </c>
    </row>
    <row r="10" spans="1:17" ht="46.8" x14ac:dyDescent="0.25">
      <c r="A10" s="4" t="s">
        <v>30</v>
      </c>
      <c r="B10" s="4" t="s">
        <v>21</v>
      </c>
      <c r="C10" s="4" t="s">
        <v>22</v>
      </c>
      <c r="D10" s="7" t="s">
        <v>23</v>
      </c>
      <c r="E10" s="4" t="s">
        <v>24</v>
      </c>
      <c r="F10" s="8">
        <v>30227</v>
      </c>
      <c r="G10" s="5" t="s">
        <v>53</v>
      </c>
      <c r="H10" s="5" t="str">
        <f t="shared" si="0"/>
        <v>监测专项业务支出项目</v>
      </c>
      <c r="I10" s="9">
        <v>900400</v>
      </c>
      <c r="J10" s="9"/>
      <c r="K10" s="9">
        <v>71562.47</v>
      </c>
      <c r="L10" s="9">
        <f t="shared" si="1"/>
        <v>828837.53</v>
      </c>
      <c r="M10" s="10">
        <f t="shared" si="2"/>
        <v>7.9478531763660598E-2</v>
      </c>
      <c r="N10" s="5" t="s">
        <v>25</v>
      </c>
      <c r="O10" s="5" t="s">
        <v>25</v>
      </c>
      <c r="P10" s="5" t="s">
        <v>25</v>
      </c>
      <c r="Q10" s="20" t="s">
        <v>73</v>
      </c>
    </row>
    <row r="11" spans="1:17" ht="31.2" x14ac:dyDescent="0.25">
      <c r="A11" s="4" t="s">
        <v>30</v>
      </c>
      <c r="B11" s="4" t="s">
        <v>21</v>
      </c>
      <c r="C11" s="4" t="s">
        <v>22</v>
      </c>
      <c r="D11" s="7" t="s">
        <v>23</v>
      </c>
      <c r="E11" s="4" t="s">
        <v>24</v>
      </c>
      <c r="F11" s="8">
        <v>30214</v>
      </c>
      <c r="G11" s="5" t="s">
        <v>54</v>
      </c>
      <c r="H11" s="5" t="str">
        <f t="shared" si="0"/>
        <v>监测专项业务支出项目</v>
      </c>
      <c r="I11" s="9">
        <v>324000</v>
      </c>
      <c r="J11" s="9"/>
      <c r="K11" s="9">
        <v>0</v>
      </c>
      <c r="L11" s="9">
        <f t="shared" si="1"/>
        <v>324000</v>
      </c>
      <c r="M11" s="10">
        <f t="shared" si="2"/>
        <v>0</v>
      </c>
      <c r="N11" s="5" t="s">
        <v>25</v>
      </c>
      <c r="O11" s="5" t="s">
        <v>25</v>
      </c>
      <c r="P11" s="5" t="s">
        <v>25</v>
      </c>
      <c r="Q11" s="20" t="s">
        <v>73</v>
      </c>
    </row>
    <row r="12" spans="1:17" ht="31.2" x14ac:dyDescent="0.25">
      <c r="A12" s="4" t="s">
        <v>30</v>
      </c>
      <c r="B12" s="4" t="s">
        <v>21</v>
      </c>
      <c r="C12" s="4" t="s">
        <v>22</v>
      </c>
      <c r="D12" s="7" t="s">
        <v>23</v>
      </c>
      <c r="E12" s="4" t="s">
        <v>24</v>
      </c>
      <c r="F12" s="8">
        <v>30201</v>
      </c>
      <c r="G12" s="5" t="s">
        <v>55</v>
      </c>
      <c r="H12" s="5" t="str">
        <f t="shared" si="0"/>
        <v>监测专项业务支出项目</v>
      </c>
      <c r="I12" s="9">
        <v>175600</v>
      </c>
      <c r="J12" s="9"/>
      <c r="K12" s="9">
        <v>143888</v>
      </c>
      <c r="L12" s="9">
        <f t="shared" si="1"/>
        <v>31712</v>
      </c>
      <c r="M12" s="10">
        <f t="shared" si="2"/>
        <v>0.81940774487471524</v>
      </c>
      <c r="N12" s="5" t="s">
        <v>25</v>
      </c>
      <c r="O12" s="5" t="s">
        <v>25</v>
      </c>
      <c r="P12" s="5" t="s">
        <v>25</v>
      </c>
      <c r="Q12" s="20" t="s">
        <v>74</v>
      </c>
    </row>
    <row r="13" spans="1:17" ht="31.2" x14ac:dyDescent="0.25">
      <c r="A13" s="4" t="s">
        <v>31</v>
      </c>
      <c r="B13" s="4" t="s">
        <v>21</v>
      </c>
      <c r="C13" s="4" t="s">
        <v>22</v>
      </c>
      <c r="D13" s="7" t="s">
        <v>23</v>
      </c>
      <c r="E13" s="4" t="s">
        <v>24</v>
      </c>
      <c r="F13" s="8">
        <v>30201</v>
      </c>
      <c r="G13" s="5" t="s">
        <v>55</v>
      </c>
      <c r="H13" s="5" t="str">
        <f t="shared" si="0"/>
        <v>环保及执法专项工作经费</v>
      </c>
      <c r="I13" s="9">
        <v>346300</v>
      </c>
      <c r="J13" s="9"/>
      <c r="K13" s="9">
        <v>147140</v>
      </c>
      <c r="L13" s="9">
        <f t="shared" si="1"/>
        <v>199160</v>
      </c>
      <c r="M13" s="10">
        <f t="shared" si="2"/>
        <v>0.4248917123881028</v>
      </c>
      <c r="N13" s="5" t="s">
        <v>25</v>
      </c>
      <c r="O13" s="5" t="s">
        <v>25</v>
      </c>
      <c r="P13" s="5" t="s">
        <v>25</v>
      </c>
      <c r="Q13" s="20" t="s">
        <v>73</v>
      </c>
    </row>
    <row r="14" spans="1:17" ht="31.2" x14ac:dyDescent="0.25">
      <c r="A14" s="4" t="s">
        <v>31</v>
      </c>
      <c r="B14" s="4" t="s">
        <v>21</v>
      </c>
      <c r="C14" s="4" t="s">
        <v>22</v>
      </c>
      <c r="D14" s="7" t="s">
        <v>23</v>
      </c>
      <c r="E14" s="4" t="s">
        <v>24</v>
      </c>
      <c r="F14" s="8">
        <v>30226</v>
      </c>
      <c r="G14" s="5" t="s">
        <v>56</v>
      </c>
      <c r="H14" s="5" t="str">
        <f t="shared" si="0"/>
        <v>环保及执法专项工作经费</v>
      </c>
      <c r="I14" s="9">
        <v>35000</v>
      </c>
      <c r="J14" s="9"/>
      <c r="K14" s="9">
        <v>6000</v>
      </c>
      <c r="L14" s="9">
        <f t="shared" si="1"/>
        <v>29000</v>
      </c>
      <c r="M14" s="10">
        <f t="shared" si="2"/>
        <v>0.17142857142857143</v>
      </c>
      <c r="N14" s="5" t="s">
        <v>25</v>
      </c>
      <c r="O14" s="5" t="s">
        <v>25</v>
      </c>
      <c r="P14" s="5" t="s">
        <v>25</v>
      </c>
      <c r="Q14" s="20" t="s">
        <v>73</v>
      </c>
    </row>
    <row r="15" spans="1:17" ht="46.8" x14ac:dyDescent="0.25">
      <c r="A15" s="4" t="s">
        <v>31</v>
      </c>
      <c r="B15" s="4" t="s">
        <v>21</v>
      </c>
      <c r="C15" s="4" t="s">
        <v>22</v>
      </c>
      <c r="D15" s="7" t="s">
        <v>23</v>
      </c>
      <c r="E15" s="4" t="s">
        <v>24</v>
      </c>
      <c r="F15" s="8">
        <v>30227</v>
      </c>
      <c r="G15" s="5" t="s">
        <v>57</v>
      </c>
      <c r="H15" s="5" t="str">
        <f t="shared" si="0"/>
        <v>环保及执法专项工作经费</v>
      </c>
      <c r="I15" s="9">
        <v>1688000</v>
      </c>
      <c r="J15" s="9"/>
      <c r="K15" s="9">
        <v>542500</v>
      </c>
      <c r="L15" s="9">
        <f t="shared" si="1"/>
        <v>1145500</v>
      </c>
      <c r="M15" s="10">
        <f t="shared" si="2"/>
        <v>0.32138625592417064</v>
      </c>
      <c r="N15" s="5" t="s">
        <v>25</v>
      </c>
      <c r="O15" s="5" t="s">
        <v>25</v>
      </c>
      <c r="P15" s="5" t="s">
        <v>25</v>
      </c>
      <c r="Q15" s="20" t="s">
        <v>73</v>
      </c>
    </row>
    <row r="16" spans="1:17" ht="62.4" x14ac:dyDescent="0.25">
      <c r="A16" s="4" t="s">
        <v>31</v>
      </c>
      <c r="B16" s="4" t="s">
        <v>21</v>
      </c>
      <c r="C16" s="4" t="s">
        <v>22</v>
      </c>
      <c r="D16" s="7" t="s">
        <v>23</v>
      </c>
      <c r="E16" s="4" t="s">
        <v>24</v>
      </c>
      <c r="F16" s="8">
        <v>30299</v>
      </c>
      <c r="G16" s="5" t="s">
        <v>58</v>
      </c>
      <c r="H16" s="5" t="str">
        <f t="shared" si="0"/>
        <v>环保及执法专项工作经费</v>
      </c>
      <c r="I16" s="9">
        <v>100700</v>
      </c>
      <c r="J16" s="9"/>
      <c r="K16" s="9">
        <v>2070</v>
      </c>
      <c r="L16" s="9">
        <f t="shared" si="1"/>
        <v>98630</v>
      </c>
      <c r="M16" s="10">
        <f t="shared" si="2"/>
        <v>2.0556107249255214E-2</v>
      </c>
      <c r="N16" s="5" t="s">
        <v>25</v>
      </c>
      <c r="O16" s="5" t="s">
        <v>25</v>
      </c>
      <c r="P16" s="5" t="s">
        <v>25</v>
      </c>
      <c r="Q16" s="20" t="s">
        <v>73</v>
      </c>
    </row>
    <row r="17" spans="1:17" ht="46.8" x14ac:dyDescent="0.25">
      <c r="A17" s="4" t="s">
        <v>32</v>
      </c>
      <c r="B17" s="4" t="s">
        <v>21</v>
      </c>
      <c r="C17" s="4" t="s">
        <v>22</v>
      </c>
      <c r="D17" s="7">
        <v>2110299</v>
      </c>
      <c r="E17" s="4" t="s">
        <v>33</v>
      </c>
      <c r="F17" s="8">
        <v>30201</v>
      </c>
      <c r="G17" s="5" t="s">
        <v>59</v>
      </c>
      <c r="H17" s="5" t="str">
        <f t="shared" si="0"/>
        <v>环境监测站包干经费</v>
      </c>
      <c r="I17" s="9">
        <v>32500</v>
      </c>
      <c r="J17" s="9"/>
      <c r="K17" s="9">
        <v>13384.81</v>
      </c>
      <c r="L17" s="9">
        <f t="shared" si="1"/>
        <v>19115.190000000002</v>
      </c>
      <c r="M17" s="10">
        <f t="shared" si="2"/>
        <v>0.41184030769230767</v>
      </c>
      <c r="N17" s="5" t="s">
        <v>25</v>
      </c>
      <c r="O17" s="5" t="s">
        <v>25</v>
      </c>
      <c r="P17" s="5" t="s">
        <v>25</v>
      </c>
      <c r="Q17" s="20" t="s">
        <v>73</v>
      </c>
    </row>
    <row r="18" spans="1:17" ht="46.8" x14ac:dyDescent="0.25">
      <c r="A18" s="4" t="s">
        <v>32</v>
      </c>
      <c r="B18" s="4" t="s">
        <v>21</v>
      </c>
      <c r="C18" s="4" t="s">
        <v>22</v>
      </c>
      <c r="D18" s="7">
        <v>2110299</v>
      </c>
      <c r="E18" s="4" t="s">
        <v>33</v>
      </c>
      <c r="F18" s="8">
        <v>30229</v>
      </c>
      <c r="G18" s="5" t="s">
        <v>60</v>
      </c>
      <c r="H18" s="5" t="str">
        <f t="shared" si="0"/>
        <v>环境监测站包干经费</v>
      </c>
      <c r="I18" s="9">
        <v>10000</v>
      </c>
      <c r="J18" s="9"/>
      <c r="K18" s="9">
        <v>0</v>
      </c>
      <c r="L18" s="9">
        <f t="shared" si="1"/>
        <v>10000</v>
      </c>
      <c r="M18" s="10">
        <f t="shared" si="2"/>
        <v>0</v>
      </c>
      <c r="N18" s="5" t="s">
        <v>25</v>
      </c>
      <c r="O18" s="5" t="s">
        <v>25</v>
      </c>
      <c r="P18" s="5" t="s">
        <v>25</v>
      </c>
      <c r="Q18" s="20" t="s">
        <v>73</v>
      </c>
    </row>
    <row r="19" spans="1:17" ht="46.8" x14ac:dyDescent="0.25">
      <c r="A19" s="4" t="s">
        <v>32</v>
      </c>
      <c r="B19" s="4" t="s">
        <v>21</v>
      </c>
      <c r="C19" s="4" t="s">
        <v>22</v>
      </c>
      <c r="D19" s="7">
        <v>2110299</v>
      </c>
      <c r="E19" s="4" t="s">
        <v>33</v>
      </c>
      <c r="F19" s="8">
        <v>30228</v>
      </c>
      <c r="G19" s="5" t="s">
        <v>61</v>
      </c>
      <c r="H19" s="5" t="str">
        <f t="shared" si="0"/>
        <v>环境监测站包干经费</v>
      </c>
      <c r="I19" s="9">
        <v>12500</v>
      </c>
      <c r="J19" s="9"/>
      <c r="K19" s="9">
        <v>12500</v>
      </c>
      <c r="L19" s="9">
        <f t="shared" si="1"/>
        <v>0</v>
      </c>
      <c r="M19" s="10">
        <f t="shared" si="2"/>
        <v>1</v>
      </c>
      <c r="N19" s="5" t="s">
        <v>25</v>
      </c>
      <c r="O19" s="5" t="s">
        <v>25</v>
      </c>
      <c r="P19" s="5" t="s">
        <v>25</v>
      </c>
      <c r="Q19" s="20" t="s">
        <v>74</v>
      </c>
    </row>
    <row r="20" spans="1:17" ht="62.4" x14ac:dyDescent="0.25">
      <c r="A20" s="4" t="s">
        <v>32</v>
      </c>
      <c r="B20" s="4" t="s">
        <v>21</v>
      </c>
      <c r="C20" s="4" t="s">
        <v>22</v>
      </c>
      <c r="D20" s="7">
        <v>2110299</v>
      </c>
      <c r="E20" s="4" t="s">
        <v>33</v>
      </c>
      <c r="F20" s="8">
        <v>30229</v>
      </c>
      <c r="G20" s="5" t="s">
        <v>62</v>
      </c>
      <c r="H20" s="5" t="str">
        <f t="shared" si="0"/>
        <v>环境监测站包干经费</v>
      </c>
      <c r="I20" s="9">
        <v>35000</v>
      </c>
      <c r="J20" s="9"/>
      <c r="K20" s="9">
        <v>0</v>
      </c>
      <c r="L20" s="9">
        <f t="shared" si="1"/>
        <v>35000</v>
      </c>
      <c r="M20" s="10">
        <f t="shared" si="2"/>
        <v>0</v>
      </c>
      <c r="N20" s="5" t="s">
        <v>25</v>
      </c>
      <c r="O20" s="5" t="s">
        <v>25</v>
      </c>
      <c r="P20" s="5" t="s">
        <v>25</v>
      </c>
      <c r="Q20" s="20" t="s">
        <v>73</v>
      </c>
    </row>
    <row r="21" spans="1:17" ht="46.8" x14ac:dyDescent="0.25">
      <c r="A21" s="4" t="s">
        <v>32</v>
      </c>
      <c r="B21" s="4" t="s">
        <v>21</v>
      </c>
      <c r="C21" s="4" t="s">
        <v>22</v>
      </c>
      <c r="D21" s="7">
        <v>2110299</v>
      </c>
      <c r="E21" s="4" t="s">
        <v>33</v>
      </c>
      <c r="F21" s="8">
        <v>30101</v>
      </c>
      <c r="G21" s="5" t="str">
        <f>VLOOKUP(A21,[1]二上!$E$3:$F$31,2,0)</f>
        <v>基本工资（事业）</v>
      </c>
      <c r="H21" s="5" t="str">
        <f t="shared" si="0"/>
        <v>环境监测站包干经费</v>
      </c>
      <c r="I21" s="9">
        <v>810000</v>
      </c>
      <c r="J21" s="9"/>
      <c r="K21" s="9">
        <v>344439.58</v>
      </c>
      <c r="L21" s="9">
        <f t="shared" si="1"/>
        <v>465560.42</v>
      </c>
      <c r="M21" s="10">
        <f t="shared" si="2"/>
        <v>0.42523404938271608</v>
      </c>
      <c r="N21" s="5" t="s">
        <v>25</v>
      </c>
      <c r="O21" s="5" t="s">
        <v>25</v>
      </c>
      <c r="P21" s="5" t="s">
        <v>25</v>
      </c>
      <c r="Q21" s="20" t="s">
        <v>73</v>
      </c>
    </row>
    <row r="22" spans="1:17" ht="46.8" x14ac:dyDescent="0.25">
      <c r="A22" s="4" t="s">
        <v>34</v>
      </c>
      <c r="B22" s="4" t="s">
        <v>21</v>
      </c>
      <c r="C22" s="4" t="s">
        <v>22</v>
      </c>
      <c r="D22" s="7">
        <v>2110302</v>
      </c>
      <c r="E22" s="4" t="s">
        <v>35</v>
      </c>
      <c r="F22" s="8">
        <v>30227</v>
      </c>
      <c r="G22" s="5" t="str">
        <f>VLOOKUP(A22,[1]二上!$E$3:$F$31,2,0)</f>
        <v>委托业务费（行政）</v>
      </c>
      <c r="H22" s="5" t="str">
        <f t="shared" si="0"/>
        <v>入河排污口排查项目</v>
      </c>
      <c r="I22" s="9">
        <v>1420000</v>
      </c>
      <c r="J22" s="9"/>
      <c r="K22" s="9">
        <v>730000</v>
      </c>
      <c r="L22" s="9">
        <f t="shared" si="1"/>
        <v>690000</v>
      </c>
      <c r="M22" s="10">
        <f t="shared" si="2"/>
        <v>0.5140845070422535</v>
      </c>
      <c r="N22" s="5" t="s">
        <v>25</v>
      </c>
      <c r="O22" s="5" t="s">
        <v>25</v>
      </c>
      <c r="P22" s="5" t="s">
        <v>25</v>
      </c>
      <c r="Q22" s="20" t="s">
        <v>74</v>
      </c>
    </row>
    <row r="23" spans="1:17" ht="31.2" x14ac:dyDescent="0.25">
      <c r="A23" s="11" t="s">
        <v>52</v>
      </c>
      <c r="B23" s="4" t="s">
        <v>21</v>
      </c>
      <c r="C23" s="6" t="s">
        <v>36</v>
      </c>
      <c r="D23" s="7">
        <v>2110302</v>
      </c>
      <c r="E23" s="4" t="s">
        <v>35</v>
      </c>
      <c r="F23" s="8">
        <v>30199</v>
      </c>
      <c r="G23" s="14" t="s">
        <v>67</v>
      </c>
      <c r="H23" s="5" t="s">
        <v>37</v>
      </c>
      <c r="I23" s="9">
        <v>372600</v>
      </c>
      <c r="J23" s="5"/>
      <c r="K23" s="9">
        <v>0</v>
      </c>
      <c r="L23" s="9">
        <f t="shared" si="1"/>
        <v>372600</v>
      </c>
      <c r="M23" s="10">
        <f t="shared" si="2"/>
        <v>0</v>
      </c>
      <c r="N23" s="5" t="s">
        <v>25</v>
      </c>
      <c r="O23" s="5" t="s">
        <v>25</v>
      </c>
      <c r="P23" s="5" t="s">
        <v>25</v>
      </c>
      <c r="Q23" s="20" t="s">
        <v>73</v>
      </c>
    </row>
    <row r="24" spans="1:17" ht="31.2" x14ac:dyDescent="0.25">
      <c r="A24" s="12" t="s">
        <v>38</v>
      </c>
      <c r="B24" s="4" t="s">
        <v>21</v>
      </c>
      <c r="C24" s="6" t="s">
        <v>36</v>
      </c>
      <c r="D24" s="7">
        <v>2110302</v>
      </c>
      <c r="E24" s="4" t="s">
        <v>35</v>
      </c>
      <c r="F24" s="8">
        <v>30227</v>
      </c>
      <c r="G24" s="14" t="s">
        <v>71</v>
      </c>
      <c r="H24" s="5" t="s">
        <v>39</v>
      </c>
      <c r="I24" s="9">
        <v>113700</v>
      </c>
      <c r="J24" s="5"/>
      <c r="K24" s="9">
        <v>0</v>
      </c>
      <c r="L24" s="9">
        <f t="shared" si="1"/>
        <v>113700</v>
      </c>
      <c r="M24" s="10">
        <f t="shared" si="2"/>
        <v>0</v>
      </c>
      <c r="N24" s="5" t="s">
        <v>25</v>
      </c>
      <c r="O24" s="5" t="s">
        <v>25</v>
      </c>
      <c r="P24" s="5" t="s">
        <v>25</v>
      </c>
      <c r="Q24" s="20" t="s">
        <v>73</v>
      </c>
    </row>
    <row r="25" spans="1:17" ht="46.8" x14ac:dyDescent="0.25">
      <c r="A25" s="12" t="s">
        <v>40</v>
      </c>
      <c r="B25" s="4" t="s">
        <v>21</v>
      </c>
      <c r="C25" s="6" t="s">
        <v>36</v>
      </c>
      <c r="D25" s="4">
        <v>2111101</v>
      </c>
      <c r="E25" s="13" t="s">
        <v>66</v>
      </c>
      <c r="F25" s="8">
        <v>30227</v>
      </c>
      <c r="G25" s="14" t="s">
        <v>71</v>
      </c>
      <c r="H25" s="5" t="s">
        <v>41</v>
      </c>
      <c r="I25" s="9">
        <v>65000</v>
      </c>
      <c r="J25" s="5"/>
      <c r="K25" s="9">
        <v>0</v>
      </c>
      <c r="L25" s="9">
        <f t="shared" si="1"/>
        <v>65000</v>
      </c>
      <c r="M25" s="10">
        <f t="shared" si="2"/>
        <v>0</v>
      </c>
      <c r="N25" s="5" t="s">
        <v>25</v>
      </c>
      <c r="O25" s="5" t="s">
        <v>25</v>
      </c>
      <c r="P25" s="5" t="s">
        <v>25</v>
      </c>
      <c r="Q25" s="20" t="s">
        <v>73</v>
      </c>
    </row>
    <row r="26" spans="1:17" ht="46.8" x14ac:dyDescent="0.25">
      <c r="A26" s="12" t="s">
        <v>42</v>
      </c>
      <c r="B26" s="4" t="s">
        <v>21</v>
      </c>
      <c r="C26" s="6" t="s">
        <v>36</v>
      </c>
      <c r="D26" s="4">
        <v>2110399</v>
      </c>
      <c r="E26" s="13" t="s">
        <v>63</v>
      </c>
      <c r="F26" s="8">
        <v>31003</v>
      </c>
      <c r="G26" s="14" t="s">
        <v>68</v>
      </c>
      <c r="H26" s="5" t="s">
        <v>43</v>
      </c>
      <c r="I26" s="9">
        <v>60000</v>
      </c>
      <c r="J26" s="5"/>
      <c r="K26" s="9">
        <v>0</v>
      </c>
      <c r="L26" s="9">
        <f t="shared" si="1"/>
        <v>60000</v>
      </c>
      <c r="M26" s="10">
        <f t="shared" si="2"/>
        <v>0</v>
      </c>
      <c r="N26" s="5" t="s">
        <v>25</v>
      </c>
      <c r="O26" s="5" t="s">
        <v>25</v>
      </c>
      <c r="P26" s="5" t="s">
        <v>25</v>
      </c>
      <c r="Q26" s="20" t="s">
        <v>73</v>
      </c>
    </row>
    <row r="27" spans="1:17" ht="31.2" x14ac:dyDescent="0.25">
      <c r="A27" s="12" t="s">
        <v>44</v>
      </c>
      <c r="B27" s="4" t="s">
        <v>21</v>
      </c>
      <c r="C27" s="6" t="s">
        <v>36</v>
      </c>
      <c r="D27" s="4">
        <v>2110301</v>
      </c>
      <c r="E27" s="13" t="s">
        <v>64</v>
      </c>
      <c r="F27" s="8">
        <v>30227</v>
      </c>
      <c r="G27" s="14" t="s">
        <v>71</v>
      </c>
      <c r="H27" s="5" t="s">
        <v>45</v>
      </c>
      <c r="I27" s="9">
        <v>608500</v>
      </c>
      <c r="J27" s="5"/>
      <c r="K27" s="9">
        <v>0</v>
      </c>
      <c r="L27" s="9">
        <f t="shared" si="1"/>
        <v>608500</v>
      </c>
      <c r="M27" s="10">
        <f t="shared" si="2"/>
        <v>0</v>
      </c>
      <c r="N27" s="5" t="s">
        <v>25</v>
      </c>
      <c r="O27" s="5" t="s">
        <v>25</v>
      </c>
      <c r="P27" s="5" t="s">
        <v>25</v>
      </c>
      <c r="Q27" s="20" t="s">
        <v>73</v>
      </c>
    </row>
    <row r="28" spans="1:17" ht="46.8" x14ac:dyDescent="0.25">
      <c r="A28" s="12" t="s">
        <v>46</v>
      </c>
      <c r="B28" s="4" t="s">
        <v>21</v>
      </c>
      <c r="C28" s="6" t="s">
        <v>36</v>
      </c>
      <c r="D28" s="4">
        <v>2110301</v>
      </c>
      <c r="E28" s="13" t="s">
        <v>64</v>
      </c>
      <c r="F28" s="8">
        <v>31204</v>
      </c>
      <c r="G28" s="14" t="s">
        <v>69</v>
      </c>
      <c r="H28" s="5" t="s">
        <v>47</v>
      </c>
      <c r="I28" s="9">
        <v>620000</v>
      </c>
      <c r="J28" s="5"/>
      <c r="K28" s="9">
        <v>0</v>
      </c>
      <c r="L28" s="9">
        <f t="shared" si="1"/>
        <v>620000</v>
      </c>
      <c r="M28" s="10">
        <f t="shared" si="2"/>
        <v>0</v>
      </c>
      <c r="N28" s="5" t="s">
        <v>25</v>
      </c>
      <c r="O28" s="5" t="s">
        <v>25</v>
      </c>
      <c r="P28" s="5" t="s">
        <v>25</v>
      </c>
      <c r="Q28" s="20" t="s">
        <v>73</v>
      </c>
    </row>
    <row r="29" spans="1:17" ht="31.2" x14ac:dyDescent="0.25">
      <c r="A29" s="12" t="s">
        <v>48</v>
      </c>
      <c r="B29" s="4" t="s">
        <v>21</v>
      </c>
      <c r="C29" s="6" t="s">
        <v>36</v>
      </c>
      <c r="D29" s="4">
        <v>2110301</v>
      </c>
      <c r="E29" s="13" t="s">
        <v>64</v>
      </c>
      <c r="F29" s="8">
        <v>30227</v>
      </c>
      <c r="G29" s="14" t="s">
        <v>71</v>
      </c>
      <c r="H29" s="5" t="s">
        <v>49</v>
      </c>
      <c r="I29" s="9">
        <v>450000</v>
      </c>
      <c r="J29" s="5"/>
      <c r="K29" s="9">
        <v>0</v>
      </c>
      <c r="L29" s="9">
        <f t="shared" si="1"/>
        <v>450000</v>
      </c>
      <c r="M29" s="10">
        <f t="shared" si="2"/>
        <v>0</v>
      </c>
      <c r="N29" s="5" t="s">
        <v>25</v>
      </c>
      <c r="O29" s="5" t="s">
        <v>25</v>
      </c>
      <c r="P29" s="5" t="s">
        <v>25</v>
      </c>
      <c r="Q29" s="20" t="s">
        <v>73</v>
      </c>
    </row>
    <row r="30" spans="1:17" ht="31.2" x14ac:dyDescent="0.25">
      <c r="A30" s="12" t="s">
        <v>50</v>
      </c>
      <c r="B30" s="4" t="s">
        <v>21</v>
      </c>
      <c r="C30" s="6" t="s">
        <v>36</v>
      </c>
      <c r="D30" s="4">
        <v>2110104</v>
      </c>
      <c r="E30" s="13" t="s">
        <v>65</v>
      </c>
      <c r="F30" s="8">
        <v>30201</v>
      </c>
      <c r="G30" s="14" t="s">
        <v>70</v>
      </c>
      <c r="H30" s="5" t="s">
        <v>51</v>
      </c>
      <c r="I30" s="9">
        <v>30000</v>
      </c>
      <c r="J30" s="5"/>
      <c r="K30" s="9">
        <v>0</v>
      </c>
      <c r="L30" s="9">
        <f t="shared" si="1"/>
        <v>30000</v>
      </c>
      <c r="M30" s="10">
        <f t="shared" si="2"/>
        <v>0</v>
      </c>
      <c r="N30" s="5" t="s">
        <v>25</v>
      </c>
      <c r="O30" s="5" t="s">
        <v>25</v>
      </c>
      <c r="P30" s="5" t="s">
        <v>25</v>
      </c>
      <c r="Q30" s="20" t="s">
        <v>73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7" type="noConversion"/>
  <pageMargins left="1.1811023622047243" right="0.74803149606299213" top="0.98425196850393704" bottom="0.98425196850393704" header="0.51181102362204722" footer="0.51181102362204722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7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2021-12-16T05:09:40Z</cp:lastPrinted>
  <dcterms:created xsi:type="dcterms:W3CDTF">2018-10-26T02:02:00Z</dcterms:created>
  <dcterms:modified xsi:type="dcterms:W3CDTF">2021-12-16T07:07:58Z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27BD8FA2FA324707A3EEC93B7AAD4282</vt:lpwstr>
  </property>
</Properties>
</file>