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关于高新区（江海区）2021年财政预算调整方案（第一次）的报告\"/>
    </mc:Choice>
  </mc:AlternateContent>
  <bookViews>
    <workbookView xWindow="0" yWindow="0" windowWidth="28800" windowHeight="12030" tabRatio="920"/>
  </bookViews>
  <sheets>
    <sheet name="附件1" sheetId="1" r:id="rId1"/>
    <sheet name="附件2 " sheetId="53" r:id="rId2"/>
  </sheets>
  <definedNames>
    <definedName name="_xlnm.Print_Area" localSheetId="0">附件1!$A$1:$J$37</definedName>
    <definedName name="_xlnm.Print_Area" localSheetId="1">'附件2 '!$A$1:$J$26</definedName>
  </definedNames>
  <calcPr calcId="152511" concurrentCalc="0"/>
</workbook>
</file>

<file path=xl/calcChain.xml><?xml version="1.0" encoding="utf-8"?>
<calcChain xmlns="http://schemas.openxmlformats.org/spreadsheetml/2006/main">
  <c r="H26" i="53" l="1"/>
  <c r="H5" i="53"/>
  <c r="H37" i="1"/>
  <c r="J16" i="53"/>
  <c r="J25" i="53"/>
  <c r="J34" i="1"/>
  <c r="J15" i="53"/>
  <c r="J5" i="1"/>
  <c r="E26" i="53"/>
  <c r="J5" i="53"/>
  <c r="J26" i="53"/>
  <c r="J37" i="1"/>
  <c r="C24" i="53"/>
  <c r="E5" i="53"/>
  <c r="E37" i="1"/>
  <c r="G5" i="53"/>
  <c r="B5" i="53"/>
  <c r="B26" i="53"/>
  <c r="G26" i="53"/>
  <c r="G5" i="1"/>
  <c r="G25" i="53"/>
  <c r="G37" i="1"/>
  <c r="G36" i="1"/>
</calcChain>
</file>

<file path=xl/sharedStrings.xml><?xml version="1.0" encoding="utf-8"?>
<sst xmlns="http://schemas.openxmlformats.org/spreadsheetml/2006/main" count="121" uniqueCount="100">
  <si>
    <t>收入</t>
  </si>
  <si>
    <t>支出</t>
  </si>
  <si>
    <t>科目</t>
  </si>
  <si>
    <t>一般公共预算收入</t>
  </si>
  <si>
    <t>一般公共预算支出</t>
  </si>
  <si>
    <t xml:space="preserve">    其中：税收收入</t>
  </si>
  <si>
    <t xml:space="preserve">    一般公共服务</t>
  </si>
  <si>
    <t>增值税</t>
  </si>
  <si>
    <t xml:space="preserve">    外交</t>
  </si>
  <si>
    <t>营业税</t>
  </si>
  <si>
    <t xml:space="preserve">    国防</t>
  </si>
  <si>
    <t>企业所得税</t>
  </si>
  <si>
    <t xml:space="preserve">    公共安全</t>
  </si>
  <si>
    <t>个人所得税</t>
  </si>
  <si>
    <t xml:space="preserve">    教育</t>
  </si>
  <si>
    <t>城市维护建设税</t>
  </si>
  <si>
    <t xml:space="preserve">    科学技术</t>
  </si>
  <si>
    <t>房产税</t>
  </si>
  <si>
    <t xml:space="preserve">    文化旅游体育与传媒</t>
  </si>
  <si>
    <t>印花税</t>
  </si>
  <si>
    <t xml:space="preserve">    社会保障和就业</t>
  </si>
  <si>
    <t>城镇土地使用税</t>
  </si>
  <si>
    <t xml:space="preserve">    卫生健康支出</t>
  </si>
  <si>
    <t>土地增值税</t>
  </si>
  <si>
    <t xml:space="preserve">    节能环保支出</t>
  </si>
  <si>
    <t>车船使用和牌照税</t>
  </si>
  <si>
    <t xml:space="preserve">    城乡社区事务</t>
  </si>
  <si>
    <t>耕地占用税</t>
  </si>
  <si>
    <t xml:space="preserve">    农林水事务</t>
  </si>
  <si>
    <t>契税</t>
  </si>
  <si>
    <t xml:space="preserve">    交通运输</t>
  </si>
  <si>
    <t>环境保护税</t>
  </si>
  <si>
    <t xml:space="preserve">    资源勘探电力信息等事务</t>
  </si>
  <si>
    <t>其他税收收入</t>
  </si>
  <si>
    <t xml:space="preserve">    商业服务业等事务</t>
  </si>
  <si>
    <t xml:space="preserve">    金融监管等事务支出</t>
  </si>
  <si>
    <t xml:space="preserve">          非税收入</t>
  </si>
  <si>
    <t xml:space="preserve">    自然资源海洋气象</t>
  </si>
  <si>
    <t>专项收入</t>
  </si>
  <si>
    <t xml:space="preserve">    住房保障支出</t>
  </si>
  <si>
    <t>行政性收费收入</t>
  </si>
  <si>
    <t xml:space="preserve">    粮油物资储备支出</t>
  </si>
  <si>
    <t>罚没收入</t>
  </si>
  <si>
    <t xml:space="preserve">    灾害防治及应急管理支出</t>
  </si>
  <si>
    <t>国有资本经营收入</t>
  </si>
  <si>
    <t xml:space="preserve">    预备费</t>
  </si>
  <si>
    <t>国有资源（资产）有偿使用收入</t>
  </si>
  <si>
    <t xml:space="preserve">    其他支出</t>
  </si>
  <si>
    <t>其他收入</t>
  </si>
  <si>
    <t xml:space="preserve">    债务付息支出</t>
  </si>
  <si>
    <t xml:space="preserve">    债务发行费用支出</t>
  </si>
  <si>
    <t>上年结余</t>
  </si>
  <si>
    <t>上解支出（一般预算）</t>
  </si>
  <si>
    <t>补助收入（一般预算）</t>
  </si>
  <si>
    <t>债务还本支出（一般债券）</t>
  </si>
  <si>
    <t>债务转贷收入（一般债券）</t>
  </si>
  <si>
    <t>补充预算稳定调节基金</t>
  </si>
  <si>
    <t>调入预算稳定调节基金</t>
  </si>
  <si>
    <t>增设预算周转金</t>
  </si>
  <si>
    <t>调入资金（一般预算）</t>
  </si>
  <si>
    <t>结转下年</t>
  </si>
  <si>
    <t>总收入</t>
  </si>
  <si>
    <t>总支出</t>
  </si>
  <si>
    <t>基金预算收入</t>
  </si>
  <si>
    <t>基金预算支出</t>
  </si>
  <si>
    <t>国有土地收益基金</t>
  </si>
  <si>
    <t>文化体育与传媒支出</t>
  </si>
  <si>
    <t>农业土地开发资金</t>
  </si>
  <si>
    <t>社会保障和就业支出</t>
  </si>
  <si>
    <t>国有土地使用权出让收入</t>
  </si>
  <si>
    <t>国有土地使用权出让收入及对应专项债务收入安排的支出</t>
  </si>
  <si>
    <t>彩票公益金收入</t>
  </si>
  <si>
    <t>国有土地收益基金及对应专项债务收入安排的支出</t>
  </si>
  <si>
    <t>城市基础设施配套费收入</t>
  </si>
  <si>
    <t>农业土地开发资金及对应专项债务收入安排的支出</t>
  </si>
  <si>
    <t>污水处理费收入</t>
  </si>
  <si>
    <t>城市基础设施配套费及对应专项债务收入安排的支出</t>
  </si>
  <si>
    <t>其他政府性基金收入</t>
  </si>
  <si>
    <t>污水处理费收入安排的支出</t>
  </si>
  <si>
    <t>彩票发行销售机构业务费安排的支出</t>
  </si>
  <si>
    <t>彩票公益金及对应专项债务收入安排的支出</t>
  </si>
  <si>
    <t>债务付息支出</t>
  </si>
  <si>
    <t>债务发行费用支出</t>
  </si>
  <si>
    <t>抗疫特别国债支出</t>
  </si>
  <si>
    <t xml:space="preserve">土地储备专项债券收入安排的支出  </t>
  </si>
  <si>
    <t>上解支出（基金）</t>
  </si>
  <si>
    <t>补助收入（基金）</t>
  </si>
  <si>
    <t>调出资金（基金）</t>
  </si>
  <si>
    <t>债务转贷收入（专项债券）</t>
  </si>
  <si>
    <t>高新区（江海区）2021年一般公共预算收支总表</t>
  </si>
  <si>
    <t>2021年
预算数</t>
  </si>
  <si>
    <t>高新区（江海区）2021年基金预算收支总表</t>
  </si>
  <si>
    <t>债务还本支出（专项债券）</t>
  </si>
  <si>
    <t>调入资金（基金）</t>
  </si>
  <si>
    <t>2021年
年初预算</t>
    <phoneticPr fontId="24" type="noConversion"/>
  </si>
  <si>
    <t>调增</t>
    <phoneticPr fontId="24" type="noConversion"/>
  </si>
  <si>
    <t>调减</t>
    <phoneticPr fontId="24" type="noConversion"/>
  </si>
  <si>
    <t>2021年预算调整（第一次）</t>
    <phoneticPr fontId="24" type="noConversion"/>
  </si>
  <si>
    <t>单位：万元</t>
    <phoneticPr fontId="24" type="noConversion"/>
  </si>
  <si>
    <t>其他政府性基金及对应专项债务收入安排的支出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</si>
</sst>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_ "/>
    <numFmt numFmtId="177" formatCode="0_ "/>
    <numFmt numFmtId="178" formatCode="_ * #,##0_ ;_ * \-#,##0_ ;_ * &quot;-&quot;??_ ;_ @_ "/>
  </numFmts>
  <fonts count="29" x14ac:knownFonts="1">
    <font>
      <sz val="10"/>
      <name val="宋体"/>
      <charset val="134"/>
    </font>
    <font>
      <sz val="12"/>
      <name val="黑体"/>
      <charset val="134"/>
    </font>
    <font>
      <b/>
      <sz val="22"/>
      <name val="黑体"/>
      <charset val="134"/>
    </font>
    <font>
      <sz val="13"/>
      <name val="黑体"/>
      <charset val="134"/>
    </font>
    <font>
      <b/>
      <sz val="13"/>
      <name val="黑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  <font>
      <b/>
      <sz val="13"/>
      <name val="黑体"/>
      <family val="3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3"/>
      <name val="黑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3" fillId="0" borderId="0"/>
    <xf numFmtId="0" fontId="19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21" borderId="10" applyNumberFormat="0" applyFont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1" fillId="0" borderId="0" xfId="35" applyNumberFormat="1" applyFont="1" applyFill="1" applyAlignment="1" applyProtection="1">
      <alignment vertical="center" wrapText="1"/>
    </xf>
    <xf numFmtId="0" fontId="3" fillId="0" borderId="0" xfId="35" applyNumberFormat="1" applyFont="1" applyFill="1" applyBorder="1" applyAlignment="1" applyProtection="1">
      <alignment vertical="center" wrapText="1"/>
    </xf>
    <xf numFmtId="0" fontId="3" fillId="0" borderId="0" xfId="35" applyNumberFormat="1" applyFont="1" applyFill="1" applyAlignment="1" applyProtection="1">
      <alignment vertical="center" wrapText="1"/>
    </xf>
    <xf numFmtId="0" fontId="4" fillId="0" borderId="4" xfId="35" applyNumberFormat="1" applyFont="1" applyFill="1" applyBorder="1" applyAlignment="1" applyProtection="1">
      <alignment horizontal="center" vertical="center" wrapText="1"/>
    </xf>
    <xf numFmtId="0" fontId="4" fillId="0" borderId="4" xfId="35" applyNumberFormat="1" applyFont="1" applyFill="1" applyBorder="1" applyAlignment="1" applyProtection="1">
      <alignment vertical="center" wrapText="1"/>
    </xf>
    <xf numFmtId="176" fontId="4" fillId="0" borderId="4" xfId="35" applyNumberFormat="1" applyFont="1" applyFill="1" applyBorder="1" applyAlignment="1" applyProtection="1">
      <alignment vertical="center" wrapText="1"/>
    </xf>
    <xf numFmtId="0" fontId="3" fillId="0" borderId="4" xfId="35" applyNumberFormat="1" applyFont="1" applyFill="1" applyBorder="1" applyAlignment="1" applyProtection="1">
      <alignment horizontal="left" vertical="center" wrapText="1" indent="1"/>
    </xf>
    <xf numFmtId="176" fontId="3" fillId="0" borderId="4" xfId="35" applyNumberFormat="1" applyFont="1" applyFill="1" applyBorder="1" applyAlignment="1" applyProtection="1">
      <alignment vertical="center" wrapText="1"/>
      <protection locked="0"/>
    </xf>
    <xf numFmtId="176" fontId="3" fillId="0" borderId="4" xfId="35" applyNumberFormat="1" applyFont="1" applyFill="1" applyBorder="1" applyAlignment="1" applyProtection="1">
      <alignment vertical="center" wrapText="1"/>
    </xf>
    <xf numFmtId="0" fontId="3" fillId="0" borderId="4" xfId="35" applyNumberFormat="1" applyFont="1" applyFill="1" applyBorder="1" applyAlignment="1" applyProtection="1">
      <alignment horizontal="left" vertical="center" wrapText="1" indent="4"/>
    </xf>
    <xf numFmtId="0" fontId="3" fillId="0" borderId="4" xfId="35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4" xfId="35" applyNumberFormat="1" applyFont="1" applyFill="1" applyBorder="1" applyAlignment="1" applyProtection="1">
      <alignment vertical="center" wrapText="1"/>
    </xf>
    <xf numFmtId="0" fontId="3" fillId="0" borderId="4" xfId="35" applyNumberFormat="1" applyFont="1" applyFill="1" applyBorder="1" applyAlignment="1" applyProtection="1">
      <alignment horizontal="left" vertical="center" wrapText="1" indent="2"/>
    </xf>
    <xf numFmtId="176" fontId="4" fillId="0" borderId="4" xfId="35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176" fontId="4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 indent="4"/>
    </xf>
    <xf numFmtId="10" fontId="3" fillId="0" borderId="4" xfId="0" applyNumberFormat="1" applyFont="1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vertical="center" wrapText="1"/>
    </xf>
    <xf numFmtId="176" fontId="4" fillId="0" borderId="4" xfId="0" applyNumberFormat="1" applyFont="1" applyFill="1" applyBorder="1" applyAlignment="1" applyProtection="1">
      <alignment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76" fontId="1" fillId="0" borderId="0" xfId="0" applyNumberFormat="1" applyFont="1" applyFill="1" applyAlignment="1" applyProtection="1">
      <alignment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76" fontId="27" fillId="0" borderId="4" xfId="0" applyNumberFormat="1" applyFont="1" applyFill="1" applyBorder="1" applyAlignment="1" applyProtection="1">
      <alignment vertical="center" wrapText="1"/>
    </xf>
    <xf numFmtId="0" fontId="26" fillId="0" borderId="4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Alignment="1" applyProtection="1">
      <alignment vertical="center" wrapText="1"/>
    </xf>
    <xf numFmtId="0" fontId="1" fillId="0" borderId="0" xfId="35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10" fontId="3" fillId="0" borderId="0" xfId="0" applyNumberFormat="1" applyFont="1" applyFill="1" applyBorder="1" applyAlignment="1" applyProtection="1">
      <alignment vertical="center" wrapText="1"/>
    </xf>
    <xf numFmtId="10" fontId="4" fillId="0" borderId="0" xfId="0" applyNumberFormat="1" applyFont="1" applyFill="1" applyBorder="1" applyAlignment="1" applyProtection="1">
      <alignment vertical="center" wrapText="1"/>
    </xf>
    <xf numFmtId="177" fontId="4" fillId="0" borderId="4" xfId="0" applyNumberFormat="1" applyFont="1" applyFill="1" applyBorder="1" applyAlignment="1" applyProtection="1">
      <alignment vertical="center" wrapText="1"/>
    </xf>
    <xf numFmtId="178" fontId="4" fillId="0" borderId="4" xfId="52" applyNumberFormat="1" applyFont="1" applyFill="1" applyBorder="1" applyAlignment="1" applyProtection="1">
      <alignment vertical="center" wrapText="1"/>
    </xf>
    <xf numFmtId="178" fontId="3" fillId="0" borderId="4" xfId="52" applyNumberFormat="1" applyFont="1" applyFill="1" applyBorder="1" applyAlignment="1" applyProtection="1">
      <alignment vertical="center" wrapText="1"/>
    </xf>
    <xf numFmtId="178" fontId="3" fillId="0" borderId="0" xfId="52" applyNumberFormat="1" applyFont="1" applyFill="1" applyAlignment="1" applyProtection="1">
      <alignment vertical="center" wrapText="1"/>
    </xf>
    <xf numFmtId="178" fontId="25" fillId="0" borderId="4" xfId="52" applyNumberFormat="1" applyFont="1" applyFill="1" applyBorder="1" applyAlignment="1" applyProtection="1">
      <alignment horizontal="center" vertical="center" wrapText="1"/>
    </xf>
    <xf numFmtId="178" fontId="1" fillId="0" borderId="0" xfId="52" applyNumberFormat="1" applyFont="1" applyFill="1" applyAlignment="1" applyProtection="1">
      <alignment vertical="center" wrapText="1"/>
    </xf>
    <xf numFmtId="178" fontId="4" fillId="0" borderId="4" xfId="0" applyNumberFormat="1" applyFont="1" applyFill="1" applyBorder="1" applyAlignment="1" applyProtection="1">
      <alignment vertical="center" wrapText="1"/>
    </xf>
    <xf numFmtId="178" fontId="28" fillId="0" borderId="4" xfId="52" applyNumberFormat="1" applyFont="1" applyFill="1" applyBorder="1" applyAlignment="1" applyProtection="1">
      <alignment vertical="center" wrapText="1"/>
    </xf>
    <xf numFmtId="176" fontId="25" fillId="0" borderId="4" xfId="0" applyNumberFormat="1" applyFont="1" applyFill="1" applyBorder="1" applyAlignment="1" applyProtection="1">
      <alignment vertical="center" wrapText="1"/>
    </xf>
    <xf numFmtId="178" fontId="25" fillId="0" borderId="4" xfId="52" applyNumberFormat="1" applyFont="1" applyFill="1" applyBorder="1" applyAlignment="1" applyProtection="1">
      <alignment vertical="center" wrapText="1"/>
    </xf>
    <xf numFmtId="176" fontId="26" fillId="0" borderId="4" xfId="0" applyNumberFormat="1" applyFont="1" applyFill="1" applyBorder="1" applyAlignment="1" applyProtection="1">
      <alignment vertical="center" wrapText="1"/>
    </xf>
    <xf numFmtId="178" fontId="25" fillId="0" borderId="4" xfId="0" applyNumberFormat="1" applyFont="1" applyFill="1" applyBorder="1" applyAlignment="1" applyProtection="1">
      <alignment vertical="center" wrapText="1"/>
    </xf>
    <xf numFmtId="0" fontId="28" fillId="0" borderId="4" xfId="35" applyNumberFormat="1" applyFont="1" applyFill="1" applyBorder="1" applyAlignment="1" applyProtection="1">
      <alignment horizontal="left" vertical="center" wrapText="1" indent="1"/>
    </xf>
    <xf numFmtId="178" fontId="25" fillId="0" borderId="4" xfId="52" applyNumberFormat="1" applyFont="1" applyFill="1" applyBorder="1" applyAlignment="1" applyProtection="1">
      <alignment horizontal="right" vertical="center" wrapText="1"/>
    </xf>
    <xf numFmtId="178" fontId="27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35" applyNumberFormat="1" applyFont="1" applyFill="1" applyAlignment="1" applyProtection="1">
      <alignment horizontal="center" vertical="center" wrapText="1"/>
    </xf>
    <xf numFmtId="0" fontId="4" fillId="0" borderId="1" xfId="35" applyNumberFormat="1" applyFont="1" applyFill="1" applyBorder="1" applyAlignment="1" applyProtection="1">
      <alignment horizontal="center" vertical="center" wrapText="1"/>
    </xf>
    <xf numFmtId="0" fontId="4" fillId="0" borderId="2" xfId="35" applyNumberFormat="1" applyFont="1" applyFill="1" applyBorder="1" applyAlignment="1" applyProtection="1">
      <alignment horizontal="center" vertical="center" wrapText="1"/>
    </xf>
    <xf numFmtId="0" fontId="4" fillId="0" borderId="4" xfId="35" applyNumberFormat="1" applyFont="1" applyFill="1" applyBorder="1" applyAlignment="1" applyProtection="1">
      <alignment horizontal="center" vertical="center" wrapText="1"/>
    </xf>
  </cellXfs>
  <cellStyles count="53"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40% - 强调文字颜色 1 2" xfId="5"/>
    <cellStyle name="40% - 强调文字颜色 1 2 3 2 3" xfId="7"/>
    <cellStyle name="40% - 强调文字颜色 2 2" xfId="6"/>
    <cellStyle name="40% - 强调文字颜色 3 2" xfId="18"/>
    <cellStyle name="40% - 强调文字颜色 4 2" xfId="4"/>
    <cellStyle name="40% - 强调文字颜色 5 2" xfId="8"/>
    <cellStyle name="40% - 强调文字颜色 6 2" xfId="11"/>
    <cellStyle name="60% - 强调文字颜色 1 2" xfId="19"/>
    <cellStyle name="60% - 强调文字颜色 2 2" xfId="20"/>
    <cellStyle name="60% - 强调文字颜色 3 2" xfId="21"/>
    <cellStyle name="60% - 强调文字颜色 4 11 3" xfId="3"/>
    <cellStyle name="60% - 强调文字颜色 4 2" xfId="22"/>
    <cellStyle name="60% - 强调文字颜色 5 2" xfId="23"/>
    <cellStyle name="60% - 强调文字颜色 6 2" xfId="24"/>
    <cellStyle name="标题 1 2" xfId="25"/>
    <cellStyle name="标题 2 2" xfId="26"/>
    <cellStyle name="标题 3 2" xfId="27"/>
    <cellStyle name="标题 4 2" xfId="28"/>
    <cellStyle name="标题 4 2 2_2014年江门市本级公共财政预算专项支出预算表（讨论稿）11月1日" xfId="29"/>
    <cellStyle name="标题 5" xfId="30"/>
    <cellStyle name="差 2" xfId="31"/>
    <cellStyle name="常规" xfId="0" builtinId="0"/>
    <cellStyle name="常规 10" xfId="32"/>
    <cellStyle name="常规 2" xfId="33"/>
    <cellStyle name="常规 3" xfId="14"/>
    <cellStyle name="常规 3 2 2" xfId="34"/>
    <cellStyle name="常规 4" xfId="35"/>
    <cellStyle name="好 2" xfId="36"/>
    <cellStyle name="汇总 2" xfId="37"/>
    <cellStyle name="计算 2" xfId="2"/>
    <cellStyle name="检查单元格 2" xfId="38"/>
    <cellStyle name="解释性文本 2" xfId="39"/>
    <cellStyle name="警告文本 2" xfId="40"/>
    <cellStyle name="链接单元格 2" xfId="41"/>
    <cellStyle name="千位分隔" xfId="52" builtinId="3"/>
    <cellStyle name="千位分隔 10 2" xfId="42"/>
    <cellStyle name="千位分隔 2" xfId="43"/>
    <cellStyle name="强调文字颜色 1 2" xfId="44"/>
    <cellStyle name="强调文字颜色 2 2" xfId="45"/>
    <cellStyle name="强调文字颜色 3 2" xfId="46"/>
    <cellStyle name="强调文字颜色 4 2" xfId="47"/>
    <cellStyle name="强调文字颜色 5 2" xfId="48"/>
    <cellStyle name="强调文字颜色 6 2" xfId="49"/>
    <cellStyle name="适中 2" xfId="10"/>
    <cellStyle name="输出 2" xfId="9"/>
    <cellStyle name="输入 2" xfId="50"/>
    <cellStyle name="注释 2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CA899"/>
      <rgbColor rgb="00ECE9D8"/>
      <rgbColor rgb="00A0A0A0"/>
      <rgbColor rgb="00F0F0F0"/>
    </indexedColors>
    <mruColors>
      <color rgb="FF005426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8"/>
  <sheetViews>
    <sheetView showZeros="0" tabSelected="1" workbookViewId="0">
      <selection activeCell="I43" sqref="I43"/>
    </sheetView>
  </sheetViews>
  <sheetFormatPr defaultColWidth="9.140625" defaultRowHeight="14.25" x14ac:dyDescent="0.15"/>
  <cols>
    <col min="1" max="1" width="42.7109375" style="15" customWidth="1"/>
    <col min="2" max="2" width="18.7109375" style="15" customWidth="1"/>
    <col min="3" max="3" width="12.28515625" style="31" customWidth="1"/>
    <col min="4" max="4" width="11.28515625" style="31" customWidth="1"/>
    <col min="5" max="5" width="19" style="45" customWidth="1"/>
    <col min="6" max="6" width="42.7109375" style="15" customWidth="1"/>
    <col min="7" max="7" width="18.7109375" style="15" customWidth="1"/>
    <col min="8" max="8" width="11.5703125" style="31" customWidth="1"/>
    <col min="9" max="9" width="11.28515625" style="31" customWidth="1"/>
    <col min="10" max="10" width="16" style="15" customWidth="1"/>
    <col min="11" max="11" width="9.140625" style="15"/>
    <col min="12" max="12" width="11.140625" style="15" customWidth="1"/>
    <col min="13" max="13" width="11" style="15" customWidth="1"/>
    <col min="14" max="16384" width="9.140625" style="15"/>
  </cols>
  <sheetData>
    <row r="1" spans="1:13" ht="35.25" customHeight="1" x14ac:dyDescent="0.1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ht="20.100000000000001" customHeight="1" x14ac:dyDescent="0.15">
      <c r="A2" s="16"/>
      <c r="B2" s="17"/>
      <c r="E2" s="43"/>
      <c r="F2" s="17"/>
      <c r="G2" s="17"/>
      <c r="J2" s="35" t="s">
        <v>98</v>
      </c>
    </row>
    <row r="3" spans="1:13" ht="20.100000000000001" customHeight="1" x14ac:dyDescent="0.15">
      <c r="A3" s="56" t="s">
        <v>0</v>
      </c>
      <c r="B3" s="57"/>
      <c r="C3" s="57"/>
      <c r="D3" s="57"/>
      <c r="E3" s="58"/>
      <c r="F3" s="59" t="s">
        <v>1</v>
      </c>
      <c r="G3" s="59"/>
      <c r="H3" s="59"/>
      <c r="I3" s="59"/>
      <c r="J3" s="59"/>
    </row>
    <row r="4" spans="1:13" ht="52.5" customHeight="1" x14ac:dyDescent="0.15">
      <c r="A4" s="18" t="s">
        <v>2</v>
      </c>
      <c r="B4" s="30" t="s">
        <v>94</v>
      </c>
      <c r="C4" s="32" t="s">
        <v>95</v>
      </c>
      <c r="D4" s="32" t="s">
        <v>96</v>
      </c>
      <c r="E4" s="44" t="s">
        <v>97</v>
      </c>
      <c r="F4" s="18" t="s">
        <v>2</v>
      </c>
      <c r="G4" s="18" t="s">
        <v>90</v>
      </c>
      <c r="H4" s="32" t="s">
        <v>95</v>
      </c>
      <c r="I4" s="32" t="s">
        <v>96</v>
      </c>
      <c r="J4" s="30" t="s">
        <v>97</v>
      </c>
    </row>
    <row r="5" spans="1:13" ht="20.100000000000001" customHeight="1" x14ac:dyDescent="0.15">
      <c r="A5" s="19" t="s">
        <v>3</v>
      </c>
      <c r="B5" s="20">
        <v>162085</v>
      </c>
      <c r="C5" s="33"/>
      <c r="D5" s="33"/>
      <c r="E5" s="41">
        <v>162085</v>
      </c>
      <c r="F5" s="19" t="s">
        <v>4</v>
      </c>
      <c r="G5" s="20">
        <f>SUM(G6:G29)</f>
        <v>219920</v>
      </c>
      <c r="H5" s="33">
        <v>8</v>
      </c>
      <c r="I5" s="33"/>
      <c r="J5" s="41">
        <f>SUM(J6:J29)</f>
        <v>219928</v>
      </c>
    </row>
    <row r="6" spans="1:13" ht="20.100000000000001" customHeight="1" x14ac:dyDescent="0.15">
      <c r="A6" s="19" t="s">
        <v>5</v>
      </c>
      <c r="B6" s="20">
        <v>138783.24000000002</v>
      </c>
      <c r="C6" s="33"/>
      <c r="D6" s="33"/>
      <c r="E6" s="41">
        <v>138783.24000000002</v>
      </c>
      <c r="F6" s="21" t="s">
        <v>6</v>
      </c>
      <c r="G6" s="22">
        <v>38922</v>
      </c>
      <c r="H6" s="33"/>
      <c r="I6" s="33"/>
      <c r="J6" s="47">
        <v>38922</v>
      </c>
      <c r="L6" s="29"/>
      <c r="M6" s="29"/>
    </row>
    <row r="7" spans="1:13" ht="20.100000000000001" customHeight="1" x14ac:dyDescent="0.15">
      <c r="A7" s="23" t="s">
        <v>7</v>
      </c>
      <c r="B7" s="22">
        <v>48520</v>
      </c>
      <c r="C7" s="33"/>
      <c r="D7" s="33"/>
      <c r="E7" s="42">
        <v>48520</v>
      </c>
      <c r="F7" s="21" t="s">
        <v>8</v>
      </c>
      <c r="G7" s="22"/>
      <c r="H7" s="33"/>
      <c r="I7" s="33"/>
      <c r="J7" s="42"/>
    </row>
    <row r="8" spans="1:13" ht="20.100000000000001" customHeight="1" x14ac:dyDescent="0.15">
      <c r="A8" s="23" t="s">
        <v>9</v>
      </c>
      <c r="B8" s="22"/>
      <c r="C8" s="33"/>
      <c r="D8" s="33"/>
      <c r="E8" s="42"/>
      <c r="F8" s="21" t="s">
        <v>10</v>
      </c>
      <c r="G8" s="22">
        <v>511</v>
      </c>
      <c r="H8" s="33"/>
      <c r="I8" s="33"/>
      <c r="J8" s="42">
        <v>511</v>
      </c>
    </row>
    <row r="9" spans="1:13" ht="20.100000000000001" customHeight="1" x14ac:dyDescent="0.15">
      <c r="A9" s="23" t="s">
        <v>11</v>
      </c>
      <c r="B9" s="22">
        <v>14500</v>
      </c>
      <c r="C9" s="33"/>
      <c r="D9" s="33"/>
      <c r="E9" s="42">
        <v>14500</v>
      </c>
      <c r="F9" s="21" t="s">
        <v>12</v>
      </c>
      <c r="G9" s="22">
        <v>22944</v>
      </c>
      <c r="H9" s="33"/>
      <c r="I9" s="33"/>
      <c r="J9" s="42">
        <v>22944</v>
      </c>
    </row>
    <row r="10" spans="1:13" ht="20.100000000000001" customHeight="1" x14ac:dyDescent="0.15">
      <c r="A10" s="23" t="s">
        <v>13</v>
      </c>
      <c r="B10" s="22">
        <v>3010</v>
      </c>
      <c r="C10" s="33"/>
      <c r="D10" s="33"/>
      <c r="E10" s="42">
        <v>3010</v>
      </c>
      <c r="F10" s="21" t="s">
        <v>14</v>
      </c>
      <c r="G10" s="22">
        <v>43431</v>
      </c>
      <c r="H10" s="33"/>
      <c r="I10" s="33"/>
      <c r="J10" s="42">
        <v>43431</v>
      </c>
    </row>
    <row r="11" spans="1:13" ht="20.100000000000001" customHeight="1" x14ac:dyDescent="0.15">
      <c r="A11" s="23" t="s">
        <v>15</v>
      </c>
      <c r="B11" s="22">
        <v>13245</v>
      </c>
      <c r="C11" s="33"/>
      <c r="D11" s="33"/>
      <c r="E11" s="42">
        <v>13245</v>
      </c>
      <c r="F11" s="21" t="s">
        <v>16</v>
      </c>
      <c r="G11" s="22">
        <v>11341</v>
      </c>
      <c r="H11" s="33"/>
      <c r="I11" s="33"/>
      <c r="J11" s="42">
        <v>11341</v>
      </c>
    </row>
    <row r="12" spans="1:13" ht="20.100000000000001" customHeight="1" x14ac:dyDescent="0.15">
      <c r="A12" s="23" t="s">
        <v>17</v>
      </c>
      <c r="B12" s="22">
        <v>10397</v>
      </c>
      <c r="C12" s="33"/>
      <c r="D12" s="33"/>
      <c r="E12" s="42">
        <v>10397</v>
      </c>
      <c r="F12" s="21" t="s">
        <v>18</v>
      </c>
      <c r="G12" s="22">
        <v>5602</v>
      </c>
      <c r="H12" s="33"/>
      <c r="I12" s="33"/>
      <c r="J12" s="42">
        <v>5602</v>
      </c>
    </row>
    <row r="13" spans="1:13" ht="20.100000000000001" customHeight="1" x14ac:dyDescent="0.15">
      <c r="A13" s="23" t="s">
        <v>19</v>
      </c>
      <c r="B13" s="22">
        <v>2394</v>
      </c>
      <c r="C13" s="33"/>
      <c r="D13" s="33"/>
      <c r="E13" s="42">
        <v>2394</v>
      </c>
      <c r="F13" s="21" t="s">
        <v>20</v>
      </c>
      <c r="G13" s="22">
        <v>31826</v>
      </c>
      <c r="H13" s="33"/>
      <c r="I13" s="33"/>
      <c r="J13" s="42">
        <v>31826</v>
      </c>
    </row>
    <row r="14" spans="1:13" ht="20.100000000000001" customHeight="1" x14ac:dyDescent="0.15">
      <c r="A14" s="23" t="s">
        <v>21</v>
      </c>
      <c r="B14" s="22">
        <v>4788</v>
      </c>
      <c r="C14" s="33"/>
      <c r="D14" s="33"/>
      <c r="E14" s="42">
        <v>4788</v>
      </c>
      <c r="F14" s="21" t="s">
        <v>22</v>
      </c>
      <c r="G14" s="22">
        <v>18076</v>
      </c>
      <c r="H14" s="33"/>
      <c r="I14" s="33"/>
      <c r="J14" s="42">
        <v>18076</v>
      </c>
    </row>
    <row r="15" spans="1:13" ht="20.100000000000001" customHeight="1" x14ac:dyDescent="0.15">
      <c r="A15" s="23" t="s">
        <v>23</v>
      </c>
      <c r="B15" s="22">
        <v>11286</v>
      </c>
      <c r="C15" s="33"/>
      <c r="D15" s="33"/>
      <c r="E15" s="42">
        <v>11286</v>
      </c>
      <c r="F15" s="21" t="s">
        <v>24</v>
      </c>
      <c r="G15" s="22">
        <v>1597</v>
      </c>
      <c r="H15" s="33"/>
      <c r="I15" s="33"/>
      <c r="J15" s="42">
        <v>1597</v>
      </c>
    </row>
    <row r="16" spans="1:13" ht="20.100000000000001" customHeight="1" x14ac:dyDescent="0.15">
      <c r="A16" s="23" t="s">
        <v>25</v>
      </c>
      <c r="B16" s="22">
        <v>2394</v>
      </c>
      <c r="C16" s="33"/>
      <c r="D16" s="33"/>
      <c r="E16" s="42">
        <v>2394</v>
      </c>
      <c r="F16" s="21" t="s">
        <v>26</v>
      </c>
      <c r="G16" s="22">
        <v>11068</v>
      </c>
      <c r="H16" s="33"/>
      <c r="I16" s="33"/>
      <c r="J16" s="42">
        <v>11068</v>
      </c>
    </row>
    <row r="17" spans="1:12" ht="20.100000000000001" customHeight="1" x14ac:dyDescent="0.15">
      <c r="A17" s="23" t="s">
        <v>27</v>
      </c>
      <c r="B17" s="22">
        <v>4104</v>
      </c>
      <c r="C17" s="33"/>
      <c r="D17" s="33"/>
      <c r="E17" s="42">
        <v>4104</v>
      </c>
      <c r="F17" s="21" t="s">
        <v>28</v>
      </c>
      <c r="G17" s="22">
        <v>7964</v>
      </c>
      <c r="H17" s="33"/>
      <c r="I17" s="33"/>
      <c r="J17" s="42">
        <v>7964</v>
      </c>
    </row>
    <row r="18" spans="1:12" ht="20.100000000000001" customHeight="1" x14ac:dyDescent="0.15">
      <c r="A18" s="23" t="s">
        <v>29</v>
      </c>
      <c r="B18" s="22">
        <v>23940</v>
      </c>
      <c r="C18" s="33"/>
      <c r="D18" s="33"/>
      <c r="E18" s="42">
        <v>23940</v>
      </c>
      <c r="F18" s="21" t="s">
        <v>30</v>
      </c>
      <c r="G18" s="22">
        <v>1947</v>
      </c>
      <c r="H18" s="33"/>
      <c r="I18" s="33"/>
      <c r="J18" s="42">
        <v>1947</v>
      </c>
      <c r="L18" s="29"/>
    </row>
    <row r="19" spans="1:12" ht="20.100000000000001" customHeight="1" x14ac:dyDescent="0.15">
      <c r="A19" s="23" t="s">
        <v>31</v>
      </c>
      <c r="B19" s="22">
        <v>205</v>
      </c>
      <c r="C19" s="33"/>
      <c r="D19" s="33"/>
      <c r="E19" s="42">
        <v>205</v>
      </c>
      <c r="F19" s="21" t="s">
        <v>32</v>
      </c>
      <c r="G19" s="22">
        <v>614</v>
      </c>
      <c r="H19" s="33"/>
      <c r="I19" s="33"/>
      <c r="J19" s="42">
        <v>614</v>
      </c>
    </row>
    <row r="20" spans="1:12" ht="20.100000000000001" customHeight="1" x14ac:dyDescent="0.15">
      <c r="A20" s="23" t="s">
        <v>33</v>
      </c>
      <c r="B20" s="22"/>
      <c r="C20" s="33"/>
      <c r="D20" s="33"/>
      <c r="E20" s="42"/>
      <c r="F20" s="21" t="s">
        <v>34</v>
      </c>
      <c r="G20" s="22">
        <v>3884</v>
      </c>
      <c r="H20" s="33"/>
      <c r="I20" s="33"/>
      <c r="J20" s="42">
        <v>3884</v>
      </c>
    </row>
    <row r="21" spans="1:12" ht="20.100000000000001" customHeight="1" x14ac:dyDescent="0.15">
      <c r="A21" s="23"/>
      <c r="B21" s="25"/>
      <c r="C21" s="33"/>
      <c r="D21" s="33"/>
      <c r="E21" s="42"/>
      <c r="F21" s="21" t="s">
        <v>35</v>
      </c>
      <c r="G21" s="22">
        <v>241</v>
      </c>
      <c r="H21" s="33"/>
      <c r="I21" s="33"/>
      <c r="J21" s="42">
        <v>241</v>
      </c>
    </row>
    <row r="22" spans="1:12" ht="20.100000000000001" customHeight="1" x14ac:dyDescent="0.15">
      <c r="A22" s="19" t="s">
        <v>36</v>
      </c>
      <c r="B22" s="20">
        <v>23301.75999999998</v>
      </c>
      <c r="C22" s="33"/>
      <c r="D22" s="33"/>
      <c r="E22" s="41">
        <v>23301.75999999998</v>
      </c>
      <c r="F22" s="21" t="s">
        <v>37</v>
      </c>
      <c r="G22" s="22">
        <v>2015</v>
      </c>
      <c r="H22" s="33"/>
      <c r="I22" s="33"/>
      <c r="J22" s="47">
        <v>2015</v>
      </c>
    </row>
    <row r="23" spans="1:12" ht="20.100000000000001" customHeight="1" x14ac:dyDescent="0.15">
      <c r="A23" s="23" t="s">
        <v>38</v>
      </c>
      <c r="B23" s="22">
        <v>14355.473599999999</v>
      </c>
      <c r="C23" s="33"/>
      <c r="D23" s="33"/>
      <c r="E23" s="42">
        <v>14355.473599999999</v>
      </c>
      <c r="F23" s="21" t="s">
        <v>39</v>
      </c>
      <c r="G23" s="22">
        <v>12494</v>
      </c>
      <c r="H23" s="33"/>
      <c r="I23" s="33"/>
      <c r="J23" s="42">
        <v>12494</v>
      </c>
    </row>
    <row r="24" spans="1:12" ht="20.100000000000001" customHeight="1" x14ac:dyDescent="0.15">
      <c r="A24" s="23" t="s">
        <v>40</v>
      </c>
      <c r="B24" s="22">
        <v>1697.44</v>
      </c>
      <c r="C24" s="33"/>
      <c r="D24" s="33"/>
      <c r="E24" s="42">
        <v>1697.44</v>
      </c>
      <c r="F24" s="21" t="s">
        <v>41</v>
      </c>
      <c r="G24" s="22">
        <v>5</v>
      </c>
      <c r="H24" s="33"/>
      <c r="I24" s="33"/>
      <c r="J24" s="42">
        <v>5</v>
      </c>
    </row>
    <row r="25" spans="1:12" ht="20.100000000000001" customHeight="1" x14ac:dyDescent="0.15">
      <c r="A25" s="23" t="s">
        <v>42</v>
      </c>
      <c r="B25" s="22">
        <v>2432.36</v>
      </c>
      <c r="C25" s="33"/>
      <c r="D25" s="33"/>
      <c r="E25" s="42">
        <v>2432.36</v>
      </c>
      <c r="F25" s="21" t="s">
        <v>43</v>
      </c>
      <c r="G25" s="22">
        <v>2941</v>
      </c>
      <c r="H25" s="33"/>
      <c r="I25" s="33"/>
      <c r="J25" s="42">
        <v>2941</v>
      </c>
    </row>
    <row r="26" spans="1:12" ht="20.100000000000001" customHeight="1" x14ac:dyDescent="0.15">
      <c r="A26" s="23" t="s">
        <v>44</v>
      </c>
      <c r="B26" s="22">
        <v>2400</v>
      </c>
      <c r="C26" s="33"/>
      <c r="D26" s="33"/>
      <c r="E26" s="42">
        <v>2400</v>
      </c>
      <c r="F26" s="21" t="s">
        <v>45</v>
      </c>
      <c r="G26" s="22">
        <v>1600</v>
      </c>
      <c r="H26" s="33"/>
      <c r="I26" s="33"/>
      <c r="J26" s="42">
        <v>1600</v>
      </c>
    </row>
    <row r="27" spans="1:12" ht="20.100000000000001" customHeight="1" x14ac:dyDescent="0.15">
      <c r="A27" s="23" t="s">
        <v>46</v>
      </c>
      <c r="B27" s="22">
        <v>2194</v>
      </c>
      <c r="C27" s="34"/>
      <c r="D27" s="34"/>
      <c r="E27" s="42">
        <v>2194</v>
      </c>
      <c r="F27" s="21" t="s">
        <v>47</v>
      </c>
      <c r="G27" s="22"/>
      <c r="H27" s="34"/>
      <c r="I27" s="34"/>
      <c r="J27" s="42"/>
    </row>
    <row r="28" spans="1:12" ht="20.100000000000001" customHeight="1" x14ac:dyDescent="0.15">
      <c r="A28" s="23" t="s">
        <v>48</v>
      </c>
      <c r="B28" s="25">
        <v>224.8</v>
      </c>
      <c r="C28" s="34"/>
      <c r="D28" s="34"/>
      <c r="E28" s="42">
        <v>224.8</v>
      </c>
      <c r="F28" s="21" t="s">
        <v>49</v>
      </c>
      <c r="G28" s="22">
        <v>896</v>
      </c>
      <c r="H28" s="34"/>
      <c r="I28" s="34"/>
      <c r="J28" s="42">
        <v>896</v>
      </c>
    </row>
    <row r="29" spans="1:12" ht="20.100000000000001" customHeight="1" x14ac:dyDescent="0.15">
      <c r="A29" s="23"/>
      <c r="B29" s="25"/>
      <c r="C29" s="34"/>
      <c r="D29" s="34"/>
      <c r="E29" s="42"/>
      <c r="F29" s="21" t="s">
        <v>50</v>
      </c>
      <c r="G29" s="22">
        <v>1</v>
      </c>
      <c r="H29" s="34">
        <v>8</v>
      </c>
      <c r="I29" s="34"/>
      <c r="J29" s="42">
        <v>9</v>
      </c>
    </row>
    <row r="30" spans="1:12" ht="20.100000000000001" customHeight="1" x14ac:dyDescent="0.15">
      <c r="A30" s="23"/>
      <c r="B30" s="25"/>
      <c r="C30" s="34"/>
      <c r="D30" s="34"/>
      <c r="E30" s="42"/>
      <c r="F30" s="21"/>
      <c r="G30" s="25"/>
      <c r="H30" s="34"/>
      <c r="I30" s="34"/>
      <c r="J30" s="42"/>
    </row>
    <row r="31" spans="1:12" ht="20.100000000000001" customHeight="1" x14ac:dyDescent="0.15">
      <c r="A31" s="23"/>
      <c r="B31" s="25"/>
      <c r="C31" s="34"/>
      <c r="D31" s="34"/>
      <c r="E31" s="42"/>
      <c r="F31" s="25"/>
      <c r="G31" s="25"/>
      <c r="H31" s="34"/>
      <c r="I31" s="34"/>
      <c r="J31" s="42"/>
    </row>
    <row r="32" spans="1:12" ht="20.100000000000001" customHeight="1" x14ac:dyDescent="0.15">
      <c r="A32" s="19" t="s">
        <v>51</v>
      </c>
      <c r="B32" s="20">
        <v>2431</v>
      </c>
      <c r="C32" s="20"/>
      <c r="D32" s="20"/>
      <c r="E32" s="41">
        <v>2431</v>
      </c>
      <c r="F32" s="20" t="s">
        <v>52</v>
      </c>
      <c r="G32" s="20">
        <v>12701</v>
      </c>
      <c r="H32" s="34"/>
      <c r="I32" s="34"/>
      <c r="J32" s="41">
        <v>12701</v>
      </c>
    </row>
    <row r="33" spans="1:10" ht="20.100000000000001" customHeight="1" x14ac:dyDescent="0.15">
      <c r="A33" s="19" t="s">
        <v>53</v>
      </c>
      <c r="B33" s="20">
        <v>27616</v>
      </c>
      <c r="C33" s="20"/>
      <c r="D33" s="20"/>
      <c r="E33" s="41">
        <v>27616</v>
      </c>
      <c r="F33" s="20" t="s">
        <v>54</v>
      </c>
      <c r="G33" s="26">
        <v>1000</v>
      </c>
      <c r="H33" s="53">
        <v>7755</v>
      </c>
      <c r="I33" s="34"/>
      <c r="J33" s="41">
        <v>8755</v>
      </c>
    </row>
    <row r="34" spans="1:10" ht="20.100000000000001" customHeight="1" x14ac:dyDescent="0.15">
      <c r="A34" s="19" t="s">
        <v>55</v>
      </c>
      <c r="B34" s="20"/>
      <c r="C34" s="20">
        <v>8754</v>
      </c>
      <c r="D34" s="20"/>
      <c r="E34" s="41">
        <v>8754</v>
      </c>
      <c r="F34" s="20" t="s">
        <v>56</v>
      </c>
      <c r="G34" s="26">
        <v>511</v>
      </c>
      <c r="H34" s="49">
        <v>991</v>
      </c>
      <c r="I34" s="34"/>
      <c r="J34" s="41">
        <f>G34+H34</f>
        <v>1502</v>
      </c>
    </row>
    <row r="35" spans="1:10" ht="20.100000000000001" customHeight="1" x14ac:dyDescent="0.15">
      <c r="A35" s="19" t="s">
        <v>57</v>
      </c>
      <c r="B35" s="20">
        <v>17000</v>
      </c>
      <c r="C35" s="20"/>
      <c r="D35" s="20"/>
      <c r="E35" s="41">
        <v>17000</v>
      </c>
      <c r="F35" s="20" t="s">
        <v>58</v>
      </c>
      <c r="G35" s="26"/>
      <c r="H35" s="34"/>
      <c r="I35" s="34"/>
      <c r="J35" s="40"/>
    </row>
    <row r="36" spans="1:10" ht="20.100000000000001" customHeight="1" x14ac:dyDescent="0.15">
      <c r="A36" s="19" t="s">
        <v>59</v>
      </c>
      <c r="B36" s="20">
        <v>25000</v>
      </c>
      <c r="C36" s="20"/>
      <c r="D36" s="20"/>
      <c r="E36" s="41">
        <v>25000</v>
      </c>
      <c r="F36" s="20" t="s">
        <v>60</v>
      </c>
      <c r="G36" s="20">
        <f>G37-G5-G32-G33-G34</f>
        <v>0</v>
      </c>
      <c r="H36" s="34"/>
      <c r="I36" s="34"/>
      <c r="J36" s="40">
        <v>0</v>
      </c>
    </row>
    <row r="37" spans="1:10" ht="20.100000000000001" customHeight="1" x14ac:dyDescent="0.15">
      <c r="A37" s="18" t="s">
        <v>61</v>
      </c>
      <c r="B37" s="20">
        <v>234132</v>
      </c>
      <c r="C37" s="20">
        <v>8754</v>
      </c>
      <c r="D37" s="20"/>
      <c r="E37" s="41">
        <f>E5+E32+E33+E34+E35+E36</f>
        <v>242886</v>
      </c>
      <c r="F37" s="27" t="s">
        <v>62</v>
      </c>
      <c r="G37" s="20">
        <f>B37</f>
        <v>234132</v>
      </c>
      <c r="H37" s="54">
        <f>H5+H33+H34</f>
        <v>8754</v>
      </c>
      <c r="I37" s="34"/>
      <c r="J37" s="46">
        <f>J5+J32+J33+J34</f>
        <v>242886</v>
      </c>
    </row>
    <row r="38" spans="1:10" x14ac:dyDescent="0.15">
      <c r="A38" s="28"/>
    </row>
  </sheetData>
  <mergeCells count="3">
    <mergeCell ref="A1:J1"/>
    <mergeCell ref="A3:E3"/>
    <mergeCell ref="F3:J3"/>
  </mergeCells>
  <phoneticPr fontId="24" type="noConversion"/>
  <printOptions horizontalCentered="1"/>
  <pageMargins left="0.59055118110236204" right="0.59055118110236204" top="0.98425196850393704" bottom="0.78740157480314998" header="0.59055118110236204" footer="0.511811023622047"/>
  <pageSetup paperSize="9" scale="58" orientation="landscape" errors="blank" r:id="rId1"/>
  <headerFooter alignWithMargins="0">
    <oddHeader>&amp;L&amp;"宋体,加粗"&amp;20附表4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"/>
  <sheetViews>
    <sheetView showZeros="0" topLeftCell="C22" workbookViewId="0">
      <selection activeCell="H17" sqref="H17"/>
    </sheetView>
  </sheetViews>
  <sheetFormatPr defaultColWidth="9.140625" defaultRowHeight="14.25" x14ac:dyDescent="0.15"/>
  <cols>
    <col min="1" max="1" width="35.7109375" style="1" customWidth="1"/>
    <col min="2" max="2" width="18.7109375" style="1" customWidth="1"/>
    <col min="3" max="3" width="11.85546875" style="31" customWidth="1"/>
    <col min="4" max="4" width="11.28515625" style="31" customWidth="1"/>
    <col min="5" max="5" width="14.85546875" style="15" customWidth="1"/>
    <col min="6" max="6" width="68.5703125" style="1" customWidth="1"/>
    <col min="7" max="7" width="18.7109375" style="1" customWidth="1"/>
    <col min="8" max="8" width="10.7109375" style="31" customWidth="1"/>
    <col min="9" max="9" width="11.28515625" style="31" customWidth="1"/>
    <col min="10" max="10" width="18.7109375" style="15" customWidth="1"/>
    <col min="11" max="16384" width="9.140625" style="1"/>
  </cols>
  <sheetData>
    <row r="1" spans="1:10" ht="27" customHeight="1" x14ac:dyDescent="0.15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.95" customHeight="1" x14ac:dyDescent="0.15">
      <c r="A2" s="2"/>
      <c r="B2" s="3"/>
      <c r="E2" s="17"/>
      <c r="F2" s="3"/>
      <c r="G2" s="3"/>
      <c r="J2" s="35" t="s">
        <v>98</v>
      </c>
    </row>
    <row r="3" spans="1:10" ht="24.95" customHeight="1" x14ac:dyDescent="0.15">
      <c r="A3" s="61" t="s">
        <v>0</v>
      </c>
      <c r="B3" s="62"/>
      <c r="C3" s="62"/>
      <c r="D3" s="62"/>
      <c r="E3" s="62"/>
      <c r="F3" s="63" t="s">
        <v>1</v>
      </c>
      <c r="G3" s="63"/>
      <c r="H3" s="63"/>
      <c r="I3" s="63"/>
      <c r="J3" s="63"/>
    </row>
    <row r="4" spans="1:10" ht="51.75" customHeight="1" x14ac:dyDescent="0.15">
      <c r="A4" s="4" t="s">
        <v>2</v>
      </c>
      <c r="B4" s="4" t="s">
        <v>90</v>
      </c>
      <c r="C4" s="32" t="s">
        <v>95</v>
      </c>
      <c r="D4" s="32" t="s">
        <v>96</v>
      </c>
      <c r="E4" s="30" t="s">
        <v>97</v>
      </c>
      <c r="F4" s="4" t="s">
        <v>2</v>
      </c>
      <c r="G4" s="4" t="s">
        <v>90</v>
      </c>
      <c r="H4" s="32" t="s">
        <v>95</v>
      </c>
      <c r="I4" s="32" t="s">
        <v>96</v>
      </c>
      <c r="J4" s="30" t="s">
        <v>97</v>
      </c>
    </row>
    <row r="5" spans="1:10" ht="24.95" customHeight="1" x14ac:dyDescent="0.15">
      <c r="A5" s="5" t="s">
        <v>63</v>
      </c>
      <c r="B5" s="6">
        <f>B6+B7+B8+B9+B10+B11</f>
        <v>189700</v>
      </c>
      <c r="C5" s="33"/>
      <c r="D5" s="33"/>
      <c r="E5" s="6">
        <f>E6+E7+E8+E9+E10+E11</f>
        <v>189700</v>
      </c>
      <c r="F5" s="5" t="s">
        <v>64</v>
      </c>
      <c r="G5" s="6">
        <f>G6+G7+G8+G9+G10+G11+G12+G13+G14+G15+G16+G17+G18+G19</f>
        <v>197090</v>
      </c>
      <c r="H5" s="33">
        <f>H15+H16+H17</f>
        <v>45942</v>
      </c>
      <c r="I5" s="33"/>
      <c r="J5" s="46">
        <f>SUM(J6:J17)</f>
        <v>243032</v>
      </c>
    </row>
    <row r="6" spans="1:10" ht="24.95" customHeight="1" x14ac:dyDescent="0.15">
      <c r="A6" s="7" t="s">
        <v>65</v>
      </c>
      <c r="B6" s="8">
        <v>1965</v>
      </c>
      <c r="C6" s="33"/>
      <c r="D6" s="33"/>
      <c r="E6" s="8">
        <v>1965</v>
      </c>
      <c r="F6" s="7" t="s">
        <v>66</v>
      </c>
      <c r="G6" s="8">
        <v>3</v>
      </c>
      <c r="H6" s="33"/>
      <c r="I6" s="33"/>
      <c r="J6" s="41">
        <v>3</v>
      </c>
    </row>
    <row r="7" spans="1:10" ht="24.95" customHeight="1" x14ac:dyDescent="0.15">
      <c r="A7" s="7" t="s">
        <v>67</v>
      </c>
      <c r="B7" s="8">
        <v>1845</v>
      </c>
      <c r="C7" s="33"/>
      <c r="D7" s="33"/>
      <c r="E7" s="8">
        <v>1845</v>
      </c>
      <c r="F7" s="7" t="s">
        <v>68</v>
      </c>
      <c r="G7" s="8">
        <v>0</v>
      </c>
      <c r="H7" s="33"/>
      <c r="I7" s="33"/>
      <c r="J7" s="42"/>
    </row>
    <row r="8" spans="1:10" ht="24.95" customHeight="1" x14ac:dyDescent="0.15">
      <c r="A8" s="7" t="s">
        <v>69</v>
      </c>
      <c r="B8" s="8">
        <v>174355</v>
      </c>
      <c r="C8" s="33"/>
      <c r="D8" s="33"/>
      <c r="E8" s="8">
        <v>174355</v>
      </c>
      <c r="F8" s="7" t="s">
        <v>70</v>
      </c>
      <c r="G8" s="8">
        <v>166236</v>
      </c>
      <c r="H8" s="33"/>
      <c r="I8" s="33"/>
      <c r="J8" s="42">
        <v>166236</v>
      </c>
    </row>
    <row r="9" spans="1:10" ht="24.95" customHeight="1" x14ac:dyDescent="0.15">
      <c r="A9" s="7" t="s">
        <v>71</v>
      </c>
      <c r="B9" s="8">
        <v>385</v>
      </c>
      <c r="C9" s="33"/>
      <c r="D9" s="33"/>
      <c r="E9" s="8">
        <v>385</v>
      </c>
      <c r="F9" s="7" t="s">
        <v>72</v>
      </c>
      <c r="G9" s="8">
        <v>2800</v>
      </c>
      <c r="H9" s="33"/>
      <c r="I9" s="33"/>
      <c r="J9" s="42">
        <v>2800</v>
      </c>
    </row>
    <row r="10" spans="1:10" ht="24.95" customHeight="1" x14ac:dyDescent="0.15">
      <c r="A10" s="7" t="s">
        <v>73</v>
      </c>
      <c r="B10" s="8">
        <v>5250</v>
      </c>
      <c r="C10" s="33"/>
      <c r="D10" s="33"/>
      <c r="E10" s="8">
        <v>5250</v>
      </c>
      <c r="F10" s="7" t="s">
        <v>74</v>
      </c>
      <c r="G10" s="8">
        <v>892</v>
      </c>
      <c r="H10" s="33"/>
      <c r="I10" s="33"/>
      <c r="J10" s="42">
        <v>892</v>
      </c>
    </row>
    <row r="11" spans="1:10" ht="24.95" customHeight="1" x14ac:dyDescent="0.15">
      <c r="A11" s="7" t="s">
        <v>75</v>
      </c>
      <c r="B11" s="8">
        <v>5900</v>
      </c>
      <c r="C11" s="33"/>
      <c r="D11" s="33"/>
      <c r="E11" s="8">
        <v>5900</v>
      </c>
      <c r="F11" s="7" t="s">
        <v>76</v>
      </c>
      <c r="G11" s="8">
        <v>14234</v>
      </c>
      <c r="H11" s="33"/>
      <c r="I11" s="33"/>
      <c r="J11" s="42">
        <v>14234</v>
      </c>
    </row>
    <row r="12" spans="1:10" ht="24.95" customHeight="1" x14ac:dyDescent="0.15">
      <c r="A12" s="7" t="s">
        <v>77</v>
      </c>
      <c r="B12" s="8"/>
      <c r="C12" s="33"/>
      <c r="D12" s="33"/>
      <c r="E12" s="24"/>
      <c r="F12" s="7" t="s">
        <v>78</v>
      </c>
      <c r="G12" s="8">
        <v>6050</v>
      </c>
      <c r="H12" s="33"/>
      <c r="I12" s="33"/>
      <c r="J12" s="42">
        <v>6050</v>
      </c>
    </row>
    <row r="13" spans="1:10" ht="24.95" customHeight="1" x14ac:dyDescent="0.15">
      <c r="A13" s="7"/>
      <c r="B13" s="9"/>
      <c r="C13" s="33"/>
      <c r="D13" s="33"/>
      <c r="E13" s="24"/>
      <c r="F13" s="7" t="s">
        <v>79</v>
      </c>
      <c r="G13" s="8">
        <v>32</v>
      </c>
      <c r="H13" s="33"/>
      <c r="I13" s="33"/>
      <c r="J13" s="42">
        <v>32</v>
      </c>
    </row>
    <row r="14" spans="1:10" ht="24.95" customHeight="1" x14ac:dyDescent="0.15">
      <c r="A14" s="7"/>
      <c r="B14" s="9"/>
      <c r="C14" s="33"/>
      <c r="D14" s="33"/>
      <c r="E14" s="24"/>
      <c r="F14" s="7" t="s">
        <v>80</v>
      </c>
      <c r="G14" s="8">
        <v>682</v>
      </c>
      <c r="H14" s="33"/>
      <c r="I14" s="33"/>
      <c r="J14" s="42">
        <v>682</v>
      </c>
    </row>
    <row r="15" spans="1:10" ht="24.95" customHeight="1" x14ac:dyDescent="0.15">
      <c r="A15" s="10"/>
      <c r="B15" s="9"/>
      <c r="C15" s="33"/>
      <c r="D15" s="33"/>
      <c r="E15" s="24"/>
      <c r="F15" s="7" t="s">
        <v>81</v>
      </c>
      <c r="G15" s="8">
        <v>6158</v>
      </c>
      <c r="H15" s="50">
        <v>871</v>
      </c>
      <c r="I15" s="33"/>
      <c r="J15" s="42">
        <f>G15+H15</f>
        <v>7029</v>
      </c>
    </row>
    <row r="16" spans="1:10" ht="24.95" customHeight="1" x14ac:dyDescent="0.15">
      <c r="A16" s="10"/>
      <c r="B16" s="9"/>
      <c r="C16" s="33"/>
      <c r="D16" s="33"/>
      <c r="E16" s="24"/>
      <c r="F16" s="7" t="s">
        <v>82</v>
      </c>
      <c r="G16" s="8">
        <v>3</v>
      </c>
      <c r="H16" s="50">
        <v>71</v>
      </c>
      <c r="I16" s="33"/>
      <c r="J16" s="42">
        <f>G16+H16</f>
        <v>74</v>
      </c>
    </row>
    <row r="17" spans="1:10" ht="24.95" customHeight="1" x14ac:dyDescent="0.15">
      <c r="A17" s="10"/>
      <c r="B17" s="9"/>
      <c r="C17" s="33"/>
      <c r="D17" s="33"/>
      <c r="E17" s="24"/>
      <c r="F17" s="52" t="s">
        <v>99</v>
      </c>
      <c r="G17" s="8"/>
      <c r="H17" s="50">
        <v>45000</v>
      </c>
      <c r="I17" s="33"/>
      <c r="J17" s="42">
        <v>45000</v>
      </c>
    </row>
    <row r="18" spans="1:10" ht="24.95" customHeight="1" x14ac:dyDescent="0.15">
      <c r="A18" s="10"/>
      <c r="B18" s="9"/>
      <c r="C18" s="33"/>
      <c r="D18" s="33"/>
      <c r="E18" s="24"/>
      <c r="F18" s="11" t="s">
        <v>83</v>
      </c>
      <c r="G18" s="8"/>
      <c r="H18" s="33"/>
      <c r="I18" s="33"/>
      <c r="J18" s="24"/>
    </row>
    <row r="19" spans="1:10" ht="24.95" customHeight="1" x14ac:dyDescent="0.15">
      <c r="A19" s="10"/>
      <c r="B19" s="9"/>
      <c r="C19" s="33"/>
      <c r="D19" s="33"/>
      <c r="E19" s="24"/>
      <c r="F19" s="11" t="s">
        <v>84</v>
      </c>
      <c r="G19" s="8"/>
      <c r="H19" s="33"/>
      <c r="I19" s="33"/>
      <c r="J19" s="24"/>
    </row>
    <row r="20" spans="1:10" ht="24.95" customHeight="1" x14ac:dyDescent="0.15">
      <c r="A20" s="10"/>
      <c r="B20" s="9"/>
      <c r="C20" s="33"/>
      <c r="D20" s="33"/>
      <c r="E20" s="24"/>
      <c r="F20" s="7"/>
      <c r="G20" s="9"/>
      <c r="H20" s="33"/>
      <c r="I20" s="33"/>
      <c r="J20" s="24"/>
    </row>
    <row r="21" spans="1:10" ht="24.95" customHeight="1" x14ac:dyDescent="0.15">
      <c r="A21" s="12"/>
      <c r="B21" s="9"/>
      <c r="C21" s="33"/>
      <c r="D21" s="33"/>
      <c r="E21" s="24"/>
      <c r="F21" s="13"/>
      <c r="G21" s="9"/>
      <c r="H21" s="33"/>
      <c r="I21" s="33"/>
      <c r="J21" s="24"/>
    </row>
    <row r="22" spans="1:10" ht="24.95" customHeight="1" x14ac:dyDescent="0.15">
      <c r="A22" s="5" t="s">
        <v>51</v>
      </c>
      <c r="B22" s="6">
        <v>34481</v>
      </c>
      <c r="C22" s="33"/>
      <c r="D22" s="33"/>
      <c r="E22" s="6">
        <v>34481</v>
      </c>
      <c r="F22" s="5" t="s">
        <v>85</v>
      </c>
      <c r="G22" s="14">
        <v>132880</v>
      </c>
      <c r="H22" s="33"/>
      <c r="I22" s="33"/>
      <c r="J22" s="49">
        <v>132880</v>
      </c>
    </row>
    <row r="23" spans="1:10" ht="24.95" customHeight="1" x14ac:dyDescent="0.15">
      <c r="A23" s="5" t="s">
        <v>86</v>
      </c>
      <c r="B23" s="6">
        <v>172677</v>
      </c>
      <c r="C23" s="33"/>
      <c r="D23" s="33"/>
      <c r="E23" s="6">
        <v>172677</v>
      </c>
      <c r="F23" s="5" t="s">
        <v>92</v>
      </c>
      <c r="G23" s="14">
        <v>37000</v>
      </c>
      <c r="H23" s="33"/>
      <c r="I23" s="33"/>
      <c r="J23" s="49">
        <v>37000</v>
      </c>
    </row>
    <row r="24" spans="1:10" ht="24.95" customHeight="1" x14ac:dyDescent="0.15">
      <c r="A24" s="5" t="s">
        <v>88</v>
      </c>
      <c r="B24" s="14"/>
      <c r="C24" s="48">
        <f>37000+45000</f>
        <v>82000</v>
      </c>
      <c r="D24" s="33"/>
      <c r="E24" s="6">
        <v>82000</v>
      </c>
      <c r="F24" s="5" t="s">
        <v>87</v>
      </c>
      <c r="G24" s="14">
        <v>25000</v>
      </c>
      <c r="H24" s="33"/>
      <c r="I24" s="33"/>
      <c r="J24" s="49">
        <v>25000</v>
      </c>
    </row>
    <row r="25" spans="1:10" ht="24.95" customHeight="1" x14ac:dyDescent="0.15">
      <c r="A25" s="5" t="s">
        <v>93</v>
      </c>
      <c r="B25" s="14"/>
      <c r="C25" s="33"/>
      <c r="D25" s="33"/>
      <c r="E25" s="6"/>
      <c r="F25" s="5" t="s">
        <v>60</v>
      </c>
      <c r="G25" s="6">
        <f>G26-G5-G22-G23-G24</f>
        <v>4888</v>
      </c>
      <c r="H25" s="33">
        <v>36058</v>
      </c>
      <c r="I25" s="33"/>
      <c r="J25" s="49">
        <f>G25+H25</f>
        <v>40946</v>
      </c>
    </row>
    <row r="26" spans="1:10" ht="24.95" customHeight="1" x14ac:dyDescent="0.15">
      <c r="A26" s="4" t="s">
        <v>61</v>
      </c>
      <c r="B26" s="6">
        <f>B5+B22+B23+B24+B25</f>
        <v>396858</v>
      </c>
      <c r="C26" s="33">
        <v>82000</v>
      </c>
      <c r="D26" s="33"/>
      <c r="E26" s="6">
        <f>E5+E22+E23+E24</f>
        <v>478858</v>
      </c>
      <c r="F26" s="4" t="s">
        <v>62</v>
      </c>
      <c r="G26" s="6">
        <f>B26</f>
        <v>396858</v>
      </c>
      <c r="H26" s="33">
        <f>H5+H25</f>
        <v>82000</v>
      </c>
      <c r="I26" s="33"/>
      <c r="J26" s="51">
        <f>J5+J22+J23+J24+J25</f>
        <v>478858</v>
      </c>
    </row>
    <row r="27" spans="1:10" s="36" customFormat="1" ht="15" x14ac:dyDescent="0.15">
      <c r="C27" s="37"/>
      <c r="D27" s="37"/>
      <c r="E27" s="38"/>
      <c r="H27" s="37"/>
      <c r="I27" s="37"/>
      <c r="J27" s="38"/>
    </row>
    <row r="28" spans="1:10" s="36" customFormat="1" ht="15" x14ac:dyDescent="0.15">
      <c r="C28" s="37"/>
      <c r="D28" s="37"/>
      <c r="E28" s="38"/>
      <c r="H28" s="37"/>
      <c r="I28" s="37"/>
      <c r="J28" s="38"/>
    </row>
    <row r="29" spans="1:10" s="36" customFormat="1" ht="15" x14ac:dyDescent="0.15">
      <c r="C29" s="37"/>
      <c r="D29" s="37"/>
      <c r="E29" s="38"/>
      <c r="H29" s="37"/>
      <c r="I29" s="37"/>
      <c r="J29" s="38"/>
    </row>
    <row r="30" spans="1:10" s="36" customFormat="1" ht="15" x14ac:dyDescent="0.15">
      <c r="C30" s="37"/>
      <c r="D30" s="37"/>
      <c r="E30" s="38"/>
      <c r="H30" s="37"/>
      <c r="I30" s="37"/>
      <c r="J30" s="38"/>
    </row>
    <row r="31" spans="1:10" s="36" customFormat="1" ht="15" x14ac:dyDescent="0.15">
      <c r="C31" s="37"/>
      <c r="D31" s="37"/>
      <c r="E31" s="38"/>
      <c r="H31" s="37"/>
      <c r="I31" s="37"/>
      <c r="J31" s="38"/>
    </row>
    <row r="32" spans="1:10" s="36" customFormat="1" ht="15" x14ac:dyDescent="0.15">
      <c r="C32" s="37"/>
      <c r="D32" s="37"/>
      <c r="E32" s="39"/>
      <c r="H32" s="37"/>
      <c r="I32" s="37"/>
      <c r="J32" s="39"/>
    </row>
    <row r="33" spans="3:10" s="36" customFormat="1" ht="15" x14ac:dyDescent="0.15">
      <c r="C33" s="37"/>
      <c r="D33" s="37"/>
      <c r="E33" s="39"/>
      <c r="H33" s="37"/>
      <c r="I33" s="37"/>
      <c r="J33" s="39"/>
    </row>
    <row r="34" spans="3:10" s="36" customFormat="1" ht="15" x14ac:dyDescent="0.15">
      <c r="C34" s="37"/>
      <c r="D34" s="37"/>
      <c r="E34" s="39"/>
      <c r="H34" s="37"/>
      <c r="I34" s="37"/>
      <c r="J34" s="39"/>
    </row>
    <row r="35" spans="3:10" s="36" customFormat="1" ht="15" x14ac:dyDescent="0.15">
      <c r="C35" s="37"/>
      <c r="D35" s="37"/>
      <c r="E35" s="39"/>
      <c r="H35" s="37"/>
      <c r="I35" s="37"/>
      <c r="J35" s="39"/>
    </row>
    <row r="36" spans="3:10" s="36" customFormat="1" ht="15" x14ac:dyDescent="0.15">
      <c r="C36" s="37"/>
      <c r="D36" s="37"/>
      <c r="E36" s="39"/>
      <c r="H36" s="37"/>
      <c r="I36" s="37"/>
      <c r="J36" s="39"/>
    </row>
    <row r="37" spans="3:10" s="36" customFormat="1" ht="15" x14ac:dyDescent="0.15">
      <c r="C37" s="37"/>
      <c r="D37" s="37"/>
      <c r="E37" s="39"/>
      <c r="H37" s="37"/>
      <c r="I37" s="37"/>
      <c r="J37" s="39"/>
    </row>
  </sheetData>
  <mergeCells count="3">
    <mergeCell ref="A1:J1"/>
    <mergeCell ref="A3:E3"/>
    <mergeCell ref="F3:J3"/>
  </mergeCells>
  <phoneticPr fontId="24" type="noConversion"/>
  <printOptions horizontalCentered="1"/>
  <pageMargins left="0.59055118110236204" right="0.59055118110236204" top="0.98425196850393704" bottom="0.39370078740157499" header="0.39370078740157499" footer="0.31496062992126"/>
  <pageSetup paperSize="9" scale="69" orientation="landscape" r:id="rId1"/>
  <headerFooter>
    <oddHeader>&amp;L&amp;"宋体,加粗"&amp;20附表5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</vt:lpstr>
      <vt:lpstr>附件2 </vt:lpstr>
      <vt:lpstr>附件1!Print_Area</vt:lpstr>
      <vt:lpstr>'附件2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黎燕玲</cp:lastModifiedBy>
  <cp:lastPrinted>2021-03-03T10:51:00Z</cp:lastPrinted>
  <dcterms:created xsi:type="dcterms:W3CDTF">2017-09-23T15:25:00Z</dcterms:created>
  <dcterms:modified xsi:type="dcterms:W3CDTF">2021-06-07T02:00:50Z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