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1" i="1"/>
  <c r="K8" i="1"/>
  <c r="J11" i="1" l="1"/>
  <c r="J8" i="1"/>
  <c r="J19" i="1" s="1"/>
  <c r="B8" i="1"/>
  <c r="K19" i="1" l="1"/>
</calcChain>
</file>

<file path=xl/sharedStrings.xml><?xml version="1.0" encoding="utf-8"?>
<sst xmlns="http://schemas.openxmlformats.org/spreadsheetml/2006/main" count="38" uniqueCount="37">
  <si>
    <t>单位：人，元/人，元</t>
  </si>
  <si>
    <t>地区</t>
  </si>
  <si>
    <t>2020年6月实际参保人数</t>
  </si>
  <si>
    <t>筹资标准</t>
  </si>
  <si>
    <t>合计</t>
  </si>
  <si>
    <t>各级财政补助标准测算</t>
  </si>
  <si>
    <t>小计</t>
  </si>
  <si>
    <t>中央</t>
  </si>
  <si>
    <t>省级</t>
  </si>
  <si>
    <t>市级</t>
  </si>
  <si>
    <t>县级</t>
  </si>
  <si>
    <t>3=4+9</t>
  </si>
  <si>
    <t>10=2*7</t>
  </si>
  <si>
    <t>蓬江</t>
  </si>
  <si>
    <t>蓬江市直大中专生</t>
  </si>
  <si>
    <t>江海</t>
  </si>
  <si>
    <t>江海市直大中专生</t>
  </si>
  <si>
    <t>新会</t>
  </si>
  <si>
    <t>台山</t>
  </si>
  <si>
    <t>开平</t>
  </si>
  <si>
    <t>鹤山</t>
  </si>
  <si>
    <t>恩平</t>
  </si>
  <si>
    <t>—</t>
  </si>
  <si>
    <t>说明：1、</t>
  </si>
  <si>
    <t>用作测算的参保人数取2019年6月的实际参保人数，即按《江门市2019年度城乡居民基本医疗保险补助资金清算情况的报告》（江财社[2019]121号）中的参保人数。</t>
  </si>
  <si>
    <t>2、</t>
  </si>
  <si>
    <t>3、</t>
  </si>
  <si>
    <t>附件：</t>
    <phoneticPr fontId="1" type="noConversion"/>
  </si>
  <si>
    <r>
      <t>202</t>
    </r>
    <r>
      <rPr>
        <sz val="12"/>
        <rFont val="宋体"/>
        <family val="3"/>
        <charset val="134"/>
      </rPr>
      <t>1</t>
    </r>
    <r>
      <rPr>
        <sz val="12"/>
        <rFont val="宋体"/>
        <charset val="134"/>
      </rPr>
      <t>年个人缴费标准已确定为每人每年336元，与20</t>
    </r>
    <r>
      <rPr>
        <sz val="12"/>
        <rFont val="宋体"/>
        <family val="3"/>
        <charset val="134"/>
      </rPr>
      <t>20</t>
    </r>
    <r>
      <rPr>
        <sz val="12"/>
        <rFont val="宋体"/>
        <charset val="134"/>
      </rPr>
      <t>年持平。</t>
    </r>
    <phoneticPr fontId="1" type="noConversion"/>
  </si>
  <si>
    <t>个人缴费标准</t>
    <phoneticPr fontId="1" type="noConversion"/>
  </si>
  <si>
    <t>2021年市级财政补助测算</t>
    <phoneticPr fontId="1" type="noConversion"/>
  </si>
  <si>
    <t>本次提前下达资金</t>
    <phoneticPr fontId="1" type="noConversion"/>
  </si>
  <si>
    <t>市级财政补助标准按2019年标准测算，其中蓬江、江海两区按总定额标准（市本级财政对蓬江、江海两区分别按2192.33万元和975.69万元总额计算（10栏）。</t>
    <phoneticPr fontId="1" type="noConversion"/>
  </si>
  <si>
    <t>蓬江定额补助</t>
    <phoneticPr fontId="1" type="noConversion"/>
  </si>
  <si>
    <t>江海定额补助</t>
    <phoneticPr fontId="1" type="noConversion"/>
  </si>
  <si>
    <t>提前下达2021年城乡居民基本医疗保险市级财政补助资金分配表</t>
    <phoneticPr fontId="1" type="noConversion"/>
  </si>
  <si>
    <r>
      <t>11=10</t>
    </r>
    <r>
      <rPr>
        <sz val="12"/>
        <rFont val="宋体"/>
        <charset val="134"/>
      </rPr>
      <t>*</t>
    </r>
    <r>
      <rPr>
        <sz val="12"/>
        <rFont val="宋体"/>
        <family val="3"/>
        <charset val="134"/>
      </rPr>
      <t>95%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</si>
</sst>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_ * #,##0.00_ ;_ * \-#,##0.00_ ;_ * &quot;-&quot;??_ ;_ @_ "/>
    <numFmt numFmtId="177" formatCode="0.00_ "/>
    <numFmt numFmtId="178" formatCode="_-* #,##0_-;\-* #,##0_-;_-* &quot;-&quot;_-;_-@_-"/>
    <numFmt numFmtId="179" formatCode="_ * #,##0_ ;_ * \-#,##0_ ;_ * &quot;-&quot;??_ ;_ @_ "/>
  </numFmts>
  <fonts count="9" x14ac:knownFonts="1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>
      <alignment vertical="center"/>
    </xf>
    <xf numFmtId="0" fontId="5" fillId="0" borderId="0"/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right" vertical="top"/>
    </xf>
    <xf numFmtId="0" fontId="0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 vertical="center"/>
    </xf>
    <xf numFmtId="0" fontId="0" fillId="2" borderId="0" xfId="0" applyFill="1"/>
    <xf numFmtId="0" fontId="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78" fontId="0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179" fontId="0" fillId="2" borderId="1" xfId="5" applyNumberFormat="1" applyFont="1" applyFill="1" applyBorder="1" applyAlignment="1">
      <alignment horizontal="center" vertical="center" wrapText="1"/>
    </xf>
    <xf numFmtId="179" fontId="0" fillId="0" borderId="1" xfId="5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0" borderId="1" xfId="0" applyFont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4">
    <cellStyle name="0,0_x000d__x000a_NA_x000d__x000a_" xfId="1"/>
    <cellStyle name="0,0_x000d__x000a_NA_x000d__x000a_ 2" xfId="4"/>
    <cellStyle name="0,0_x000d__x000a_NA_x000d__x000a_ 3" xfId="7"/>
    <cellStyle name="MS Sans Serif" xfId="2"/>
    <cellStyle name="常规" xfId="0" builtinId="0"/>
    <cellStyle name="常规 2" xfId="9"/>
    <cellStyle name="常规 3" xfId="6"/>
    <cellStyle name="常规 4" xfId="8"/>
    <cellStyle name="常规 5" xfId="10"/>
    <cellStyle name="千位分隔" xfId="5" builtinId="3"/>
    <cellStyle name="千位分隔 2" xfId="3"/>
    <cellStyle name="千位分隔 2 2" xfId="12"/>
    <cellStyle name="千位分隔 3" xfId="11"/>
    <cellStyle name="千位分隔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4"/>
  <sheetViews>
    <sheetView tabSelected="1" workbookViewId="0">
      <selection activeCell="K8" sqref="K8"/>
    </sheetView>
  </sheetViews>
  <sheetFormatPr defaultRowHeight="14.25" x14ac:dyDescent="0.15"/>
  <cols>
    <col min="1" max="1" width="16.75" customWidth="1"/>
    <col min="2" max="2" width="17.25" customWidth="1"/>
    <col min="3" max="3" width="13.125" customWidth="1"/>
    <col min="4" max="4" width="9.875" customWidth="1"/>
    <col min="6" max="6" width="7" hidden="1" customWidth="1"/>
    <col min="10" max="11" width="14.875" customWidth="1"/>
  </cols>
  <sheetData>
    <row r="1" spans="1:11" x14ac:dyDescent="0.15">
      <c r="A1" t="s">
        <v>27</v>
      </c>
    </row>
    <row r="2" spans="1:11" ht="20.25" x14ac:dyDescent="0.15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0.25" customHeight="1" x14ac:dyDescent="0.15">
      <c r="A3" s="33"/>
      <c r="B3" s="34"/>
      <c r="C3" s="34"/>
      <c r="D3" s="34"/>
      <c r="E3" s="1"/>
      <c r="F3" s="1"/>
      <c r="G3" s="1"/>
      <c r="H3" s="1"/>
      <c r="J3" s="22"/>
      <c r="K3" s="12" t="s">
        <v>0</v>
      </c>
    </row>
    <row r="4" spans="1:11" s="13" customFormat="1" ht="14.25" customHeight="1" x14ac:dyDescent="0.15">
      <c r="A4" s="36" t="s">
        <v>1</v>
      </c>
      <c r="B4" s="35" t="s">
        <v>2</v>
      </c>
      <c r="C4" s="35" t="s">
        <v>3</v>
      </c>
      <c r="D4" s="35"/>
      <c r="E4" s="35"/>
      <c r="F4" s="35"/>
      <c r="G4" s="35"/>
      <c r="H4" s="35"/>
      <c r="I4" s="35"/>
      <c r="J4" s="40" t="s">
        <v>30</v>
      </c>
      <c r="K4" s="40" t="s">
        <v>31</v>
      </c>
    </row>
    <row r="5" spans="1:11" s="13" customFormat="1" x14ac:dyDescent="0.15">
      <c r="A5" s="36"/>
      <c r="B5" s="36"/>
      <c r="C5" s="36" t="s">
        <v>4</v>
      </c>
      <c r="D5" s="36" t="s">
        <v>5</v>
      </c>
      <c r="E5" s="36"/>
      <c r="F5" s="36"/>
      <c r="G5" s="36"/>
      <c r="H5" s="36"/>
      <c r="I5" s="40" t="s">
        <v>29</v>
      </c>
      <c r="J5" s="40"/>
      <c r="K5" s="35"/>
    </row>
    <row r="6" spans="1:11" s="13" customFormat="1" ht="30.75" customHeight="1" x14ac:dyDescent="0.15">
      <c r="A6" s="36"/>
      <c r="B6" s="36"/>
      <c r="C6" s="36"/>
      <c r="D6" s="6" t="s">
        <v>6</v>
      </c>
      <c r="E6" s="31" t="s">
        <v>7</v>
      </c>
      <c r="F6" s="31" t="s">
        <v>8</v>
      </c>
      <c r="G6" s="31" t="s">
        <v>9</v>
      </c>
      <c r="H6" s="31" t="s">
        <v>10</v>
      </c>
      <c r="I6" s="36"/>
      <c r="J6" s="40"/>
      <c r="K6" s="35"/>
    </row>
    <row r="7" spans="1:11" s="13" customFormat="1" ht="30.75" customHeight="1" x14ac:dyDescent="0.15">
      <c r="A7" s="6">
        <v>1</v>
      </c>
      <c r="B7" s="6">
        <v>2</v>
      </c>
      <c r="C7" s="6" t="s">
        <v>11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 t="s">
        <v>12</v>
      </c>
      <c r="K7" s="25" t="s">
        <v>36</v>
      </c>
    </row>
    <row r="8" spans="1:11" s="13" customFormat="1" ht="23.25" customHeight="1" x14ac:dyDescent="0.15">
      <c r="A8" s="14" t="s">
        <v>13</v>
      </c>
      <c r="B8" s="6">
        <f>SUM(B9:B10)</f>
        <v>205361</v>
      </c>
      <c r="C8" s="6"/>
      <c r="D8" s="6"/>
      <c r="E8" s="6"/>
      <c r="F8" s="6"/>
      <c r="G8" s="6"/>
      <c r="H8" s="6"/>
      <c r="I8" s="6"/>
      <c r="J8" s="21">
        <f>SUM(J9:J10)</f>
        <v>26236644</v>
      </c>
      <c r="K8" s="23">
        <f>ROUND(J8*0.95,-2)</f>
        <v>24924800</v>
      </c>
    </row>
    <row r="9" spans="1:11" ht="23.25" customHeight="1" x14ac:dyDescent="0.15">
      <c r="A9" s="15" t="s">
        <v>33</v>
      </c>
      <c r="B9" s="2">
        <v>194737</v>
      </c>
      <c r="C9" s="2">
        <v>916</v>
      </c>
      <c r="D9" s="7">
        <v>580</v>
      </c>
      <c r="E9" s="2">
        <v>174</v>
      </c>
      <c r="F9" s="2">
        <v>0</v>
      </c>
      <c r="G9" s="3">
        <v>112.57901682782419</v>
      </c>
      <c r="H9" s="4">
        <v>293.4209831721758</v>
      </c>
      <c r="I9" s="2">
        <v>336</v>
      </c>
      <c r="J9" s="11">
        <v>21923300</v>
      </c>
      <c r="K9" s="24">
        <v>0</v>
      </c>
    </row>
    <row r="10" spans="1:11" ht="23.25" customHeight="1" x14ac:dyDescent="0.15">
      <c r="A10" s="15" t="s">
        <v>14</v>
      </c>
      <c r="B10" s="2">
        <v>10624</v>
      </c>
      <c r="C10" s="2">
        <v>916</v>
      </c>
      <c r="D10" s="7">
        <v>580</v>
      </c>
      <c r="E10" s="2">
        <v>174</v>
      </c>
      <c r="F10" s="2">
        <v>0</v>
      </c>
      <c r="G10" s="5">
        <v>406</v>
      </c>
      <c r="H10" s="2">
        <v>0</v>
      </c>
      <c r="I10" s="2">
        <v>336</v>
      </c>
      <c r="J10" s="11">
        <v>4313344</v>
      </c>
      <c r="K10" s="24">
        <v>0</v>
      </c>
    </row>
    <row r="11" spans="1:11" ht="23.25" customHeight="1" x14ac:dyDescent="0.15">
      <c r="A11" s="14" t="s">
        <v>15</v>
      </c>
      <c r="B11" s="2"/>
      <c r="C11" s="2"/>
      <c r="D11" s="7"/>
      <c r="E11" s="2"/>
      <c r="F11" s="2"/>
      <c r="G11" s="5"/>
      <c r="H11" s="2"/>
      <c r="I11" s="2"/>
      <c r="J11" s="11">
        <f>SUM(J12:J13)</f>
        <v>9820236</v>
      </c>
      <c r="K11" s="23">
        <f>ROUND(J11*0.95,-2)</f>
        <v>9329200</v>
      </c>
    </row>
    <row r="12" spans="1:11" ht="23.25" customHeight="1" x14ac:dyDescent="0.15">
      <c r="A12" s="30" t="s">
        <v>34</v>
      </c>
      <c r="B12" s="2">
        <v>72927</v>
      </c>
      <c r="C12" s="2">
        <v>916</v>
      </c>
      <c r="D12" s="7">
        <v>580</v>
      </c>
      <c r="E12" s="2">
        <v>174</v>
      </c>
      <c r="F12" s="2">
        <v>0</v>
      </c>
      <c r="G12" s="3">
        <v>133.78995433789953</v>
      </c>
      <c r="H12" s="4">
        <v>272.21004566210047</v>
      </c>
      <c r="I12" s="2">
        <v>336</v>
      </c>
      <c r="J12" s="11">
        <v>9756900</v>
      </c>
      <c r="K12" s="24">
        <v>0</v>
      </c>
    </row>
    <row r="13" spans="1:11" ht="23.25" customHeight="1" x14ac:dyDescent="0.15">
      <c r="A13" s="16" t="s">
        <v>16</v>
      </c>
      <c r="B13" s="2">
        <v>156</v>
      </c>
      <c r="C13" s="2">
        <v>916</v>
      </c>
      <c r="D13" s="7">
        <v>580</v>
      </c>
      <c r="E13" s="2">
        <v>174</v>
      </c>
      <c r="F13" s="2">
        <v>0</v>
      </c>
      <c r="G13" s="5">
        <v>406</v>
      </c>
      <c r="H13" s="2">
        <v>0</v>
      </c>
      <c r="I13" s="2">
        <v>336</v>
      </c>
      <c r="J13" s="11">
        <v>63336</v>
      </c>
      <c r="K13" s="24">
        <v>0</v>
      </c>
    </row>
    <row r="14" spans="1:11" ht="23.25" customHeight="1" x14ac:dyDescent="0.15">
      <c r="A14" s="14" t="s">
        <v>17</v>
      </c>
      <c r="B14" s="2">
        <v>432890</v>
      </c>
      <c r="C14" s="2">
        <v>916</v>
      </c>
      <c r="D14" s="7">
        <v>580</v>
      </c>
      <c r="E14" s="2">
        <v>174</v>
      </c>
      <c r="F14" s="2">
        <v>0</v>
      </c>
      <c r="G14" s="5">
        <v>11</v>
      </c>
      <c r="H14" s="2">
        <v>395</v>
      </c>
      <c r="I14" s="2">
        <v>336</v>
      </c>
      <c r="J14" s="11">
        <v>4761790</v>
      </c>
      <c r="K14" s="23">
        <f t="shared" ref="K14:K18" si="0">ROUND(J14*0.95,-2)</f>
        <v>4523700</v>
      </c>
    </row>
    <row r="15" spans="1:11" s="29" customFormat="1" ht="23.25" customHeight="1" x14ac:dyDescent="0.15">
      <c r="A15" s="26" t="s">
        <v>18</v>
      </c>
      <c r="B15" s="25">
        <v>690042</v>
      </c>
      <c r="C15" s="25">
        <v>916</v>
      </c>
      <c r="D15" s="27">
        <v>580</v>
      </c>
      <c r="E15" s="25">
        <v>174</v>
      </c>
      <c r="F15" s="25">
        <v>203</v>
      </c>
      <c r="G15" s="25">
        <v>11</v>
      </c>
      <c r="H15" s="25">
        <v>192</v>
      </c>
      <c r="I15" s="25">
        <v>336</v>
      </c>
      <c r="J15" s="28">
        <v>7590462</v>
      </c>
      <c r="K15" s="23">
        <f t="shared" si="0"/>
        <v>7210900</v>
      </c>
    </row>
    <row r="16" spans="1:11" s="29" customFormat="1" ht="23.25" customHeight="1" x14ac:dyDescent="0.15">
      <c r="A16" s="26" t="s">
        <v>19</v>
      </c>
      <c r="B16" s="25">
        <v>475408</v>
      </c>
      <c r="C16" s="25">
        <v>916</v>
      </c>
      <c r="D16" s="27">
        <v>580</v>
      </c>
      <c r="E16" s="25">
        <v>174</v>
      </c>
      <c r="F16" s="25">
        <v>203</v>
      </c>
      <c r="G16" s="25">
        <v>11</v>
      </c>
      <c r="H16" s="25">
        <v>192</v>
      </c>
      <c r="I16" s="25">
        <v>336</v>
      </c>
      <c r="J16" s="28">
        <v>5229488</v>
      </c>
      <c r="K16" s="23">
        <f t="shared" si="0"/>
        <v>4968000</v>
      </c>
    </row>
    <row r="17" spans="1:11" s="29" customFormat="1" ht="23.25" customHeight="1" x14ac:dyDescent="0.15">
      <c r="A17" s="26" t="s">
        <v>20</v>
      </c>
      <c r="B17" s="25">
        <v>234564</v>
      </c>
      <c r="C17" s="25">
        <v>916</v>
      </c>
      <c r="D17" s="27">
        <v>580</v>
      </c>
      <c r="E17" s="25">
        <v>174</v>
      </c>
      <c r="F17" s="25">
        <v>203</v>
      </c>
      <c r="G17" s="25">
        <v>11</v>
      </c>
      <c r="H17" s="25">
        <v>192</v>
      </c>
      <c r="I17" s="25">
        <v>336</v>
      </c>
      <c r="J17" s="28">
        <v>2580204</v>
      </c>
      <c r="K17" s="23">
        <f t="shared" si="0"/>
        <v>2451200</v>
      </c>
    </row>
    <row r="18" spans="1:11" s="29" customFormat="1" ht="23.25" customHeight="1" x14ac:dyDescent="0.15">
      <c r="A18" s="26" t="s">
        <v>21</v>
      </c>
      <c r="B18" s="25">
        <v>367886</v>
      </c>
      <c r="C18" s="25">
        <v>916</v>
      </c>
      <c r="D18" s="27">
        <v>580</v>
      </c>
      <c r="E18" s="25">
        <v>174</v>
      </c>
      <c r="F18" s="25">
        <v>203</v>
      </c>
      <c r="G18" s="25">
        <v>11</v>
      </c>
      <c r="H18" s="25">
        <v>192</v>
      </c>
      <c r="I18" s="25">
        <v>336</v>
      </c>
      <c r="J18" s="28">
        <v>4046746</v>
      </c>
      <c r="K18" s="23">
        <f t="shared" si="0"/>
        <v>3844400</v>
      </c>
    </row>
    <row r="19" spans="1:11" ht="23.25" customHeight="1" x14ac:dyDescent="0.15">
      <c r="A19" s="7" t="s">
        <v>4</v>
      </c>
      <c r="B19" s="7">
        <v>2479234</v>
      </c>
      <c r="C19" s="7" t="s">
        <v>22</v>
      </c>
      <c r="D19" s="7"/>
      <c r="E19" s="7"/>
      <c r="F19" s="20"/>
      <c r="G19" s="20"/>
      <c r="H19" s="20"/>
      <c r="I19" s="20"/>
      <c r="J19" s="11">
        <f>J8+J11+J14+J15+J16+J17+J18</f>
        <v>60265570</v>
      </c>
      <c r="K19" s="11">
        <f>K8+K11+K14+K15+K16+K17+K18</f>
        <v>57252200</v>
      </c>
    </row>
    <row r="20" spans="1:11" ht="23.25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8"/>
      <c r="K20" s="19"/>
    </row>
    <row r="21" spans="1:11" ht="30" customHeight="1" x14ac:dyDescent="0.15">
      <c r="A21" s="8" t="s">
        <v>23</v>
      </c>
      <c r="B21" s="37" t="s">
        <v>24</v>
      </c>
      <c r="C21" s="37"/>
      <c r="D21" s="37"/>
      <c r="E21" s="37"/>
      <c r="F21" s="37"/>
      <c r="G21" s="37"/>
      <c r="H21" s="37"/>
      <c r="I21" s="37"/>
      <c r="J21" s="37"/>
      <c r="K21" s="37"/>
    </row>
    <row r="22" spans="1:11" ht="32.25" customHeight="1" x14ac:dyDescent="0.15">
      <c r="A22" s="8" t="s">
        <v>25</v>
      </c>
      <c r="B22" s="41" t="s">
        <v>32</v>
      </c>
      <c r="C22" s="42"/>
      <c r="D22" s="42"/>
      <c r="E22" s="42"/>
      <c r="F22" s="42"/>
      <c r="G22" s="42"/>
      <c r="H22" s="42"/>
      <c r="I22" s="42"/>
      <c r="J22" s="42"/>
      <c r="K22" s="42"/>
    </row>
    <row r="23" spans="1:11" x14ac:dyDescent="0.15">
      <c r="A23" s="9" t="s">
        <v>26</v>
      </c>
      <c r="B23" s="38" t="s">
        <v>28</v>
      </c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15">
      <c r="A24" s="10"/>
    </row>
  </sheetData>
  <mergeCells count="13">
    <mergeCell ref="B22:K22"/>
    <mergeCell ref="B23:K23"/>
    <mergeCell ref="A4:A6"/>
    <mergeCell ref="B4:B6"/>
    <mergeCell ref="C5:C6"/>
    <mergeCell ref="I5:I6"/>
    <mergeCell ref="J4:J6"/>
    <mergeCell ref="K4:K6"/>
    <mergeCell ref="A2:K2"/>
    <mergeCell ref="A3:D3"/>
    <mergeCell ref="C4:I4"/>
    <mergeCell ref="D5:H5"/>
    <mergeCell ref="B21:K21"/>
  </mergeCells>
  <phoneticPr fontId="1" type="noConversion"/>
  <pageMargins left="0.75" right="0.75" top="1" bottom="1" header="0.5" footer="0.5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2020-12-31T06:47:50Z</dcterms:modified>
</cp:coreProperties>
</file>