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90" windowWidth="28695" windowHeight="12495"/>
  </bookViews>
  <sheets>
    <sheet name="专项资金公开信息表" sheetId="1" r:id="rId1"/>
    <sheet name="Sheet2" sheetId="2" r:id="rId2"/>
    <sheet name="Sheet3" sheetId="3" r:id="rId3"/>
  </sheets>
  <calcPr calcId="144525"/>
</workbook>
</file>

<file path=xl/calcChain.xml><?xml version="1.0" encoding="utf-8"?>
<calcChain xmlns="http://schemas.openxmlformats.org/spreadsheetml/2006/main">
  <c r="M45" i="1" l="1"/>
  <c r="M43" i="1"/>
  <c r="M41" i="1"/>
  <c r="M39" i="1"/>
  <c r="M34" i="1"/>
  <c r="M32" i="1"/>
  <c r="M28" i="1"/>
  <c r="M22" i="1"/>
  <c r="M18" i="1"/>
  <c r="M15" i="1"/>
  <c r="M9" i="1"/>
  <c r="J45" i="1"/>
  <c r="K45" i="1"/>
  <c r="L45" i="1"/>
  <c r="I45" i="1"/>
  <c r="J43" i="1"/>
  <c r="K43" i="1"/>
  <c r="L43" i="1"/>
  <c r="I43" i="1"/>
  <c r="J41" i="1"/>
  <c r="K41" i="1"/>
  <c r="L41" i="1"/>
  <c r="I41" i="1"/>
  <c r="J39" i="1"/>
  <c r="K39" i="1"/>
  <c r="L39" i="1"/>
  <c r="I39" i="1"/>
  <c r="J34" i="1"/>
  <c r="K34" i="1"/>
  <c r="L34" i="1"/>
  <c r="I34" i="1"/>
  <c r="J32" i="1"/>
  <c r="K32" i="1"/>
  <c r="L32" i="1"/>
  <c r="I32" i="1"/>
  <c r="J28" i="1"/>
  <c r="K28" i="1"/>
  <c r="L28" i="1"/>
  <c r="I28" i="1"/>
  <c r="J22" i="1"/>
  <c r="K22" i="1"/>
  <c r="L22" i="1"/>
  <c r="I22" i="1"/>
  <c r="J18" i="1"/>
  <c r="K18" i="1"/>
  <c r="L18" i="1"/>
  <c r="I18" i="1"/>
  <c r="J15" i="1"/>
  <c r="K15" i="1"/>
  <c r="L15" i="1"/>
  <c r="I15" i="1"/>
  <c r="J9" i="1"/>
  <c r="K9" i="1"/>
  <c r="L9" i="1"/>
  <c r="I9" i="1"/>
  <c r="M6" i="1"/>
  <c r="L6" i="1"/>
  <c r="M8" i="1"/>
  <c r="M10" i="1"/>
  <c r="M11" i="1"/>
  <c r="M12" i="1"/>
  <c r="M13" i="1"/>
  <c r="M14" i="1"/>
  <c r="M16" i="1"/>
  <c r="M17" i="1"/>
  <c r="M19" i="1"/>
  <c r="M20" i="1"/>
  <c r="M21" i="1"/>
  <c r="M23" i="1"/>
  <c r="M24" i="1"/>
  <c r="M25" i="1"/>
  <c r="M26" i="1"/>
  <c r="M27" i="1"/>
  <c r="M29" i="1"/>
  <c r="M30" i="1"/>
  <c r="M31" i="1"/>
  <c r="M33" i="1"/>
  <c r="M35" i="1"/>
  <c r="M36" i="1"/>
  <c r="M37" i="1"/>
  <c r="M38" i="1"/>
  <c r="M40" i="1"/>
  <c r="M42" i="1"/>
  <c r="M44" i="1"/>
  <c r="M7" i="1"/>
  <c r="L8" i="1"/>
  <c r="L10" i="1"/>
  <c r="L11" i="1"/>
  <c r="L12" i="1"/>
  <c r="L13" i="1"/>
  <c r="L14" i="1"/>
  <c r="L16" i="1"/>
  <c r="L17" i="1"/>
  <c r="L19" i="1"/>
  <c r="L20" i="1"/>
  <c r="L21" i="1"/>
  <c r="L23" i="1"/>
  <c r="L24" i="1"/>
  <c r="L25" i="1"/>
  <c r="L26" i="1"/>
  <c r="L27" i="1"/>
  <c r="L29" i="1"/>
  <c r="L30" i="1"/>
  <c r="L31" i="1"/>
  <c r="L33" i="1"/>
  <c r="L35" i="1"/>
  <c r="L36" i="1"/>
  <c r="L37" i="1"/>
  <c r="L38" i="1"/>
  <c r="L40" i="1"/>
  <c r="L42" i="1"/>
  <c r="L44" i="1"/>
  <c r="L7" i="1"/>
</calcChain>
</file>

<file path=xl/sharedStrings.xml><?xml version="1.0" encoding="utf-8"?>
<sst xmlns="http://schemas.openxmlformats.org/spreadsheetml/2006/main" count="354" uniqueCount="82">
  <si>
    <t>项目名称</t>
  </si>
  <si>
    <t>性质</t>
  </si>
  <si>
    <t>来源类型</t>
  </si>
  <si>
    <t>功能科目</t>
  </si>
  <si>
    <t>经济分类</t>
  </si>
  <si>
    <t>用途</t>
  </si>
  <si>
    <t>指标金额</t>
  </si>
  <si>
    <t>调减金额</t>
  </si>
  <si>
    <t>支出情况</t>
  </si>
  <si>
    <t>指标余额</t>
  </si>
  <si>
    <t>支出率</t>
  </si>
  <si>
    <t>绩效考核情况（优、良、中、低、差，如没有绩效考核填无）</t>
  </si>
  <si>
    <t>年初任务清单执行情况描述</t>
  </si>
  <si>
    <t>编码</t>
  </si>
  <si>
    <t>名称</t>
  </si>
  <si>
    <t>预算绩效</t>
  </si>
  <si>
    <t>执行绩效</t>
  </si>
  <si>
    <t>事后绩效</t>
  </si>
  <si>
    <t>合计</t>
  </si>
  <si>
    <t>***该表行数由单位自行根据本单位项目数量增加。</t>
  </si>
  <si>
    <t>***该表公开时点分别为：年初预算下达后、上半年结束后、年度决算下达后10个工作日内，自行公开。</t>
  </si>
  <si>
    <t>***该表包含年中执行中追加的项目、上级下达的补助资金。</t>
  </si>
  <si>
    <t>填报单位：江门市江海区司法局</t>
    <phoneticPr fontId="5" type="noConversion"/>
  </si>
  <si>
    <t>一村（社区）一法律顾问工作经费</t>
  </si>
  <si>
    <t>普法经费</t>
  </si>
  <si>
    <t>依法治区专项经费（含区委法律顾问）</t>
  </si>
  <si>
    <t>法制建设经费（含政府高级雇员费、法律顾问费）</t>
  </si>
  <si>
    <t>法援经费</t>
  </si>
  <si>
    <t>人民调解经费</t>
  </si>
  <si>
    <t>安置帮教经费</t>
  </si>
  <si>
    <t>社区矫正经费(含社区矫正专职人员工作经费18万元)</t>
  </si>
  <si>
    <t>办公场所日常管护经费</t>
  </si>
  <si>
    <t>2040601</t>
  </si>
  <si>
    <t>行政运行</t>
  </si>
  <si>
    <t>3020101</t>
  </si>
  <si>
    <t>办公费（行政）</t>
  </si>
  <si>
    <t>3100201</t>
  </si>
  <si>
    <t>办公设备购置（行政）</t>
  </si>
  <si>
    <t>2040605</t>
  </si>
  <si>
    <t>普法宣传</t>
  </si>
  <si>
    <t>3021601</t>
  </si>
  <si>
    <t>培训费（行政）</t>
  </si>
  <si>
    <t>3029901</t>
  </si>
  <si>
    <t>其他商品和服务支出（行政）</t>
  </si>
  <si>
    <t>2040612</t>
  </si>
  <si>
    <t>法制建设</t>
  </si>
  <si>
    <t>3022601</t>
  </si>
  <si>
    <t>劳务费（行政）</t>
  </si>
  <si>
    <t>2040607</t>
  </si>
  <si>
    <t>法律援助</t>
  </si>
  <si>
    <t>2040604</t>
  </si>
  <si>
    <t>基层司法业务</t>
  </si>
  <si>
    <t>2049901</t>
  </si>
  <si>
    <t>其他公共安全支出</t>
  </si>
  <si>
    <t>2040610</t>
  </si>
  <si>
    <t>社区矫正</t>
  </si>
  <si>
    <t>3021101</t>
  </si>
  <si>
    <t>差旅费（行政）</t>
  </si>
  <si>
    <t>江财密【2019】6号，司法所公共法律服务工作站建设专项经费</t>
    <phoneticPr fontId="5" type="noConversion"/>
  </si>
  <si>
    <t>江财行【2019】9号，2019年江门市“一村（社区）依法律顾问工作补助资金</t>
    <phoneticPr fontId="5" type="noConversion"/>
  </si>
  <si>
    <t>维修（护）费（行政）</t>
    <phoneticPr fontId="5" type="noConversion"/>
  </si>
  <si>
    <t>无</t>
    <phoneticPr fontId="5" type="noConversion"/>
  </si>
  <si>
    <t>预算内</t>
    <phoneticPr fontId="5" type="noConversion"/>
  </si>
  <si>
    <t>省市补助（一般补助）</t>
    <phoneticPr fontId="5" type="noConversion"/>
  </si>
  <si>
    <t>一般预算调剂</t>
    <phoneticPr fontId="5" type="noConversion"/>
  </si>
  <si>
    <t>年初预算</t>
    <phoneticPr fontId="5" type="noConversion"/>
  </si>
  <si>
    <t>江门市江海区司法局专项资金信息公开表（2019年中结束后）</t>
    <phoneticPr fontId="5" type="noConversion"/>
  </si>
  <si>
    <t>普法经费</t>
    <phoneticPr fontId="5" type="noConversion"/>
  </si>
  <si>
    <t>良</t>
    <phoneticPr fontId="5" type="noConversion"/>
  </si>
  <si>
    <t>小计</t>
    <phoneticPr fontId="5" type="noConversion"/>
  </si>
  <si>
    <t>本经费刚下达，未发生资金支付；主要用于一村（社区）一法律顾问劳务费。</t>
    <phoneticPr fontId="5" type="noConversion"/>
  </si>
  <si>
    <t>本经费刚下达，未发生资金支付；主要用于司法所公共法律服务工作站建设费用。</t>
    <phoneticPr fontId="5" type="noConversion"/>
  </si>
  <si>
    <t>本经费在机构改革后下达的，未发生资金支付；主要用于司法局机关和公共法律服务中心日常维护支出。</t>
    <phoneticPr fontId="5" type="noConversion"/>
  </si>
  <si>
    <t>切实增强广大基层干部和群众的法律意识，促进村（居）委会民主决策，依法办事，引导群众通过合法途径表达利益诉求，解决矛盾纠纷，保障群众合法权益，维护基层和谐稳定。主要用于在村居开展宣传法律知识开支。</t>
    <phoneticPr fontId="5" type="noConversion"/>
  </si>
  <si>
    <t>为深入开展法制宣传教育，提高全民法律素质、推进依法治区进程，切实保障全民普法工作、依法治理及各类法治创建活动的开展。主要用于普法宣传开支和开展“谁执法谁普法”活动等。</t>
    <phoneticPr fontId="5" type="noConversion"/>
  </si>
  <si>
    <t>依法治区是促进基层民主和法制建设的必然趋势，同步实现全面小康宏伟目标，必须营造公开公平公正的法制环境、优质高效的政务环境、诚实守信的市场环境和安定和谐的社会环境。主要用于开展依法治区办公开支和法治考核迎检工作等。</t>
    <phoneticPr fontId="5" type="noConversion"/>
  </si>
  <si>
    <t>开展行政执法案卷评查工作，不断规范我区行政执法行为，提高案件质量，促进依法行政；主要用于聘请3名政府法律顾问、支付高级雇员工资待遇和开展区行政执法考试等。</t>
    <phoneticPr fontId="5" type="noConversion"/>
  </si>
  <si>
    <t>法律援助是国家建立的保障经济困难公民和特殊案件当事人获得必要的法律咨询、代理、刑事辩护等无偿法律服务。主要用于发放法援律师办案补贴费。</t>
    <phoneticPr fontId="5" type="noConversion"/>
  </si>
  <si>
    <t>实行“一案一补”、“以案定补”，激发人民调解员工作热情。加大矛盾纠纷调处力度，切实维护社会稳定。加强人民调解员的业务教育培训，不断提高调解队伍的整体素质，提高依法调解的能力。主要用于“以案定补”案件补贴费。</t>
    <phoneticPr fontId="5" type="noConversion"/>
  </si>
  <si>
    <t>加强沟通，建立衔接机制；加强核实，发挥刑满释放人员信息化管理平台作用。主要用于安置帮教日常办公开支。</t>
    <phoneticPr fontId="5" type="noConversion"/>
  </si>
  <si>
    <t>做好社区矫正人员管控工作；不断创新社会管理模式，打造社区矫正“社会化”管理新模式；加强政府购买，引入专业社工开展心理矫治；借力社会资源，积极组建社区矫正志愿者队伍。主要用于开展管控矫正人员的日常办公开支和开展“震撼教育”活动等。</t>
    <phoneticPr fontId="5" type="noConversion"/>
  </si>
  <si>
    <t>公共法律服务工作站建设专项经费</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</si>
</sst>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Red]\(0.00\)"/>
    <numFmt numFmtId="177" formatCode="0.00_ "/>
  </numFmts>
  <fonts count="13">
    <font>
      <sz val="12"/>
      <color theme="1"/>
      <name val="宋体"/>
      <charset val="134"/>
      <scheme val="minor"/>
    </font>
    <font>
      <b/>
      <sz val="18"/>
      <color theme="1"/>
      <name val="宋体"/>
      <charset val="134"/>
      <scheme val="minor"/>
    </font>
    <font>
      <b/>
      <sz val="12"/>
      <color theme="1"/>
      <name val="宋体"/>
      <charset val="134"/>
      <scheme val="minor"/>
    </font>
    <font>
      <b/>
      <sz val="12"/>
      <color indexed="8"/>
      <name val="宋体"/>
      <charset val="134"/>
    </font>
    <font>
      <b/>
      <sz val="12"/>
      <name val="宋体"/>
      <charset val="134"/>
    </font>
    <font>
      <sz val="9"/>
      <name val="宋体"/>
      <charset val="134"/>
      <scheme val="minor"/>
    </font>
    <font>
      <sz val="11"/>
      <color theme="1"/>
      <name val="宋体"/>
      <family val="3"/>
      <charset val="134"/>
      <scheme val="minor"/>
    </font>
    <font>
      <sz val="11"/>
      <name val="宋体"/>
      <family val="3"/>
      <charset val="134"/>
    </font>
    <font>
      <sz val="11"/>
      <color indexed="8"/>
      <name val="宋体"/>
      <family val="3"/>
      <charset val="134"/>
    </font>
    <font>
      <sz val="10"/>
      <color theme="1"/>
      <name val="宋体"/>
      <family val="3"/>
      <charset val="134"/>
      <scheme val="minor"/>
    </font>
    <font>
      <b/>
      <sz val="11"/>
      <color theme="1"/>
      <name val="宋体"/>
      <family val="3"/>
      <charset val="134"/>
      <scheme val="minor"/>
    </font>
    <font>
      <b/>
      <sz val="11"/>
      <name val="宋体"/>
      <family val="3"/>
      <charset val="134"/>
    </font>
    <font>
      <b/>
      <sz val="12"/>
      <color theme="1"/>
      <name val="宋体"/>
      <family val="3"/>
      <charset val="134"/>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alignment vertical="center"/>
    </xf>
  </cellStyleXfs>
  <cellXfs count="61">
    <xf numFmtId="0" fontId="0" fillId="0" borderId="0" xfId="0">
      <alignment vertical="center"/>
    </xf>
    <xf numFmtId="0" fontId="0" fillId="0" borderId="0" xfId="0" applyFill="1">
      <alignment vertical="center"/>
    </xf>
    <xf numFmtId="0" fontId="2" fillId="0" borderId="1" xfId="0"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0" fontId="0" fillId="0" borderId="5" xfId="0" applyNumberFormat="1" applyBorder="1" applyAlignment="1">
      <alignment vertical="center" wrapText="1"/>
    </xf>
    <xf numFmtId="0" fontId="6" fillId="0" borderId="1" xfId="0" applyNumberFormat="1" applyFont="1" applyFill="1" applyBorder="1" applyAlignment="1" applyProtection="1">
      <alignment horizontal="left"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 xfId="0" applyNumberFormat="1" applyFont="1" applyFill="1" applyBorder="1" applyAlignment="1">
      <alignment horizontal="center" vertical="center" wrapText="1"/>
    </xf>
    <xf numFmtId="0" fontId="6" fillId="0" borderId="0" xfId="0" applyFont="1" applyFill="1" applyAlignment="1">
      <alignment horizontal="center" vertical="center"/>
    </xf>
    <xf numFmtId="0" fontId="8" fillId="0" borderId="1" xfId="0" applyNumberFormat="1" applyFont="1" applyFill="1" applyBorder="1" applyAlignment="1" applyProtection="1">
      <alignment horizontal="center" vertical="center" wrapText="1"/>
    </xf>
    <xf numFmtId="0" fontId="7" fillId="0" borderId="1" xfId="0" applyFont="1" applyFill="1" applyBorder="1" applyAlignment="1">
      <alignment horizontal="left" vertical="center"/>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10" fontId="6" fillId="0" borderId="1" xfId="0" applyNumberFormat="1" applyFont="1" applyFill="1" applyBorder="1" applyAlignment="1">
      <alignment horizontal="center" vertical="center" wrapText="1"/>
    </xf>
    <xf numFmtId="176" fontId="7" fillId="0" borderId="1" xfId="0" applyNumberFormat="1" applyFont="1" applyFill="1" applyBorder="1" applyAlignment="1" applyProtection="1">
      <alignment horizontal="center" vertical="center" wrapText="1"/>
    </xf>
    <xf numFmtId="176" fontId="6"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6" fillId="2" borderId="1" xfId="0" applyNumberFormat="1" applyFont="1" applyFill="1" applyBorder="1" applyAlignment="1" applyProtection="1">
      <alignment horizontal="left" vertical="center" wrapText="1"/>
    </xf>
    <xf numFmtId="0" fontId="6" fillId="2" borderId="1" xfId="0" applyFont="1" applyFill="1" applyBorder="1" applyAlignment="1">
      <alignment horizontal="center" vertical="center" wrapText="1"/>
    </xf>
    <xf numFmtId="0" fontId="6" fillId="2" borderId="1" xfId="0" applyNumberFormat="1" applyFont="1" applyFill="1" applyBorder="1" applyAlignment="1" applyProtection="1">
      <alignment horizontal="center" vertical="center" wrapText="1"/>
    </xf>
    <xf numFmtId="176" fontId="7" fillId="2" borderId="1" xfId="0" applyNumberFormat="1" applyFont="1" applyFill="1" applyBorder="1" applyAlignment="1" applyProtection="1">
      <alignment horizontal="center" vertical="center" wrapText="1"/>
    </xf>
    <xf numFmtId="176" fontId="6" fillId="2" borderId="1" xfId="0" applyNumberFormat="1" applyFont="1" applyFill="1" applyBorder="1" applyAlignment="1">
      <alignment horizontal="center" vertical="center" wrapText="1"/>
    </xf>
    <xf numFmtId="10" fontId="6"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6" fillId="2" borderId="0" xfId="0" applyFont="1" applyFill="1" applyAlignment="1">
      <alignment horizontal="center" vertical="center"/>
    </xf>
    <xf numFmtId="0" fontId="7" fillId="2" borderId="1" xfId="0" applyFont="1" applyFill="1" applyBorder="1" applyAlignment="1">
      <alignment horizontal="left" vertical="center"/>
    </xf>
    <xf numFmtId="0" fontId="6" fillId="2" borderId="1" xfId="0" applyFont="1" applyFill="1" applyBorder="1" applyAlignment="1">
      <alignment horizontal="center" vertical="center"/>
    </xf>
    <xf numFmtId="0" fontId="8" fillId="2" borderId="1" xfId="0" applyNumberFormat="1" applyFont="1" applyFill="1" applyBorder="1" applyAlignment="1" applyProtection="1">
      <alignment horizontal="center" vertical="center" wrapText="1"/>
    </xf>
    <xf numFmtId="176" fontId="7" fillId="2" borderId="1" xfId="0" applyNumberFormat="1" applyFont="1" applyFill="1" applyBorder="1" applyAlignment="1">
      <alignment horizontal="center" vertical="center" wrapText="1"/>
    </xf>
    <xf numFmtId="0" fontId="6" fillId="0" borderId="2" xfId="0" applyFont="1" applyFill="1" applyBorder="1" applyAlignment="1">
      <alignment horizontal="left" vertical="center" wrapText="1"/>
    </xf>
    <xf numFmtId="10" fontId="0" fillId="0" borderId="0" xfId="0" applyNumberFormat="1">
      <alignment vertical="center"/>
    </xf>
    <xf numFmtId="176" fontId="11" fillId="0" borderId="1" xfId="0" applyNumberFormat="1" applyFont="1" applyFill="1" applyBorder="1" applyAlignment="1" applyProtection="1">
      <alignment horizontal="center" vertical="center" wrapText="1"/>
    </xf>
    <xf numFmtId="10" fontId="11" fillId="0" borderId="1" xfId="0" applyNumberFormat="1" applyFont="1" applyFill="1" applyBorder="1" applyAlignment="1" applyProtection="1">
      <alignment horizontal="center" vertical="center" wrapText="1"/>
    </xf>
    <xf numFmtId="0" fontId="10" fillId="0" borderId="1" xfId="0" applyNumberFormat="1" applyFont="1" applyFill="1" applyBorder="1" applyAlignment="1">
      <alignment horizontal="center" vertical="center" wrapText="1"/>
    </xf>
    <xf numFmtId="176" fontId="12" fillId="0" borderId="1" xfId="0" applyNumberFormat="1" applyFont="1" applyBorder="1" applyAlignment="1">
      <alignment vertical="center" wrapText="1"/>
    </xf>
    <xf numFmtId="177" fontId="12" fillId="0" borderId="1" xfId="0" applyNumberFormat="1" applyFont="1" applyBorder="1" applyAlignment="1">
      <alignment horizontal="center" vertical="center" wrapText="1"/>
    </xf>
    <xf numFmtId="0" fontId="12" fillId="0" borderId="1" xfId="0" applyFont="1" applyBorder="1" applyAlignment="1">
      <alignment vertical="center" wrapText="1"/>
    </xf>
    <xf numFmtId="10" fontId="12" fillId="0" borderId="1" xfId="0" applyNumberFormat="1" applyFont="1" applyBorder="1" applyAlignment="1">
      <alignment vertical="center" wrapText="1"/>
    </xf>
    <xf numFmtId="176" fontId="11" fillId="2" borderId="1" xfId="0" applyNumberFormat="1" applyFont="1" applyFill="1" applyBorder="1" applyAlignment="1">
      <alignment horizontal="center" vertical="center" wrapText="1"/>
    </xf>
    <xf numFmtId="10" fontId="10" fillId="2" borderId="1" xfId="0" applyNumberFormat="1" applyFont="1" applyFill="1" applyBorder="1" applyAlignment="1">
      <alignment horizontal="center" vertical="center" wrapText="1"/>
    </xf>
    <xf numFmtId="10" fontId="10" fillId="0" borderId="1" xfId="0" applyNumberFormat="1"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0" fontId="10" fillId="0" borderId="2"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horizontal="center" vertical="center" wrapText="1"/>
    </xf>
    <xf numFmtId="0" fontId="9" fillId="0" borderId="6" xfId="0" applyNumberFormat="1" applyFont="1" applyFill="1" applyBorder="1" applyAlignment="1">
      <alignment horizontal="left" vertical="center" wrapText="1"/>
    </xf>
    <xf numFmtId="0" fontId="9" fillId="0" borderId="8" xfId="0" applyNumberFormat="1" applyFont="1" applyFill="1" applyBorder="1" applyAlignment="1">
      <alignment horizontal="left" vertical="center" wrapText="1"/>
    </xf>
    <xf numFmtId="0" fontId="9" fillId="0" borderId="7" xfId="0" applyNumberFormat="1" applyFont="1" applyFill="1" applyBorder="1" applyAlignment="1">
      <alignment horizontal="left" vertical="center" wrapText="1"/>
    </xf>
    <xf numFmtId="0" fontId="9" fillId="2" borderId="6" xfId="0" applyNumberFormat="1" applyFont="1" applyFill="1" applyBorder="1" applyAlignment="1">
      <alignment horizontal="left" vertical="center" wrapText="1"/>
    </xf>
    <xf numFmtId="0" fontId="9" fillId="2" borderId="8" xfId="0" applyNumberFormat="1" applyFont="1" applyFill="1" applyBorder="1" applyAlignment="1">
      <alignment horizontal="left" vertical="center" wrapText="1"/>
    </xf>
    <xf numFmtId="0" fontId="9" fillId="2" borderId="7" xfId="0" applyNumberFormat="1" applyFont="1" applyFill="1" applyBorder="1" applyAlignment="1">
      <alignment horizontal="left" vertical="center" wrapText="1"/>
    </xf>
    <xf numFmtId="0" fontId="1" fillId="0" borderId="0" xfId="0" applyFont="1" applyAlignment="1">
      <alignment horizontal="center" vertical="center"/>
    </xf>
    <xf numFmtId="0" fontId="3" fillId="0" borderId="1"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10" fontId="3" fillId="0" borderId="1" xfId="0" applyNumberFormat="1" applyFont="1" applyFill="1" applyBorder="1" applyAlignment="1" applyProtection="1">
      <alignment horizontal="center" vertical="center" wrapText="1"/>
    </xf>
  </cellXfs>
  <cellStyles count="1">
    <cellStyle name="常规" xfId="0" builtinId="0"/>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tabSelected="1" topLeftCell="B33" workbookViewId="0">
      <selection activeCell="H42" sqref="H42"/>
    </sheetView>
  </sheetViews>
  <sheetFormatPr defaultColWidth="9" defaultRowHeight="14.25"/>
  <cols>
    <col min="1" max="1" width="46.75" customWidth="1"/>
    <col min="3" max="3" width="10.375" customWidth="1"/>
    <col min="4" max="4" width="9.625" bestFit="1" customWidth="1"/>
    <col min="6" max="6" width="9.625" bestFit="1" customWidth="1"/>
    <col min="7" max="7" width="16.125" customWidth="1"/>
    <col min="8" max="8" width="36.25" customWidth="1"/>
    <col min="9" max="9" width="13.75" customWidth="1"/>
    <col min="10" max="10" width="10.75" customWidth="1"/>
    <col min="11" max="11" width="12.5" customWidth="1"/>
    <col min="12" max="12" width="14.5" customWidth="1"/>
    <col min="13" max="13" width="7.875" style="31" customWidth="1"/>
    <col min="14" max="14" width="12.375" customWidth="1"/>
    <col min="15" max="15" width="12.5" customWidth="1"/>
    <col min="16" max="16" width="10.625" customWidth="1"/>
    <col min="17" max="17" width="36.125" customWidth="1"/>
  </cols>
  <sheetData>
    <row r="1" spans="1:17" ht="22.5">
      <c r="A1" s="53" t="s">
        <v>66</v>
      </c>
      <c r="B1" s="53"/>
      <c r="C1" s="53"/>
      <c r="D1" s="53"/>
      <c r="E1" s="53"/>
      <c r="F1" s="53"/>
      <c r="G1" s="53"/>
      <c r="H1" s="53"/>
      <c r="I1" s="53"/>
      <c r="J1" s="53"/>
      <c r="K1" s="53"/>
      <c r="L1" s="53"/>
      <c r="M1" s="53"/>
      <c r="N1" s="53"/>
      <c r="O1" s="53"/>
      <c r="P1" s="53"/>
      <c r="Q1" s="53"/>
    </row>
    <row r="3" spans="1:17">
      <c r="A3" t="s">
        <v>22</v>
      </c>
    </row>
    <row r="4" spans="1:17" s="1" customFormat="1" ht="45" customHeight="1">
      <c r="A4" s="55" t="s">
        <v>0</v>
      </c>
      <c r="B4" s="54" t="s">
        <v>1</v>
      </c>
      <c r="C4" s="54" t="s">
        <v>2</v>
      </c>
      <c r="D4" s="54" t="s">
        <v>3</v>
      </c>
      <c r="E4" s="54"/>
      <c r="F4" s="54" t="s">
        <v>4</v>
      </c>
      <c r="G4" s="54"/>
      <c r="H4" s="54" t="s">
        <v>5</v>
      </c>
      <c r="I4" s="54" t="s">
        <v>6</v>
      </c>
      <c r="J4" s="54" t="s">
        <v>7</v>
      </c>
      <c r="K4" s="55" t="s">
        <v>8</v>
      </c>
      <c r="L4" s="54" t="s">
        <v>9</v>
      </c>
      <c r="M4" s="60" t="s">
        <v>10</v>
      </c>
      <c r="N4" s="55" t="s">
        <v>11</v>
      </c>
      <c r="O4" s="55"/>
      <c r="P4" s="55"/>
      <c r="Q4" s="55" t="s">
        <v>12</v>
      </c>
    </row>
    <row r="5" spans="1:17" s="1" customFormat="1" ht="39" customHeight="1">
      <c r="A5" s="55"/>
      <c r="B5" s="54"/>
      <c r="C5" s="54"/>
      <c r="D5" s="3" t="s">
        <v>13</v>
      </c>
      <c r="E5" s="3" t="s">
        <v>14</v>
      </c>
      <c r="F5" s="3" t="s">
        <v>13</v>
      </c>
      <c r="G5" s="3" t="s">
        <v>14</v>
      </c>
      <c r="H5" s="54"/>
      <c r="I5" s="54"/>
      <c r="J5" s="59"/>
      <c r="K5" s="55"/>
      <c r="L5" s="59"/>
      <c r="M5" s="60"/>
      <c r="N5" s="2" t="s">
        <v>15</v>
      </c>
      <c r="O5" s="2" t="s">
        <v>16</v>
      </c>
      <c r="P5" s="2" t="s">
        <v>17</v>
      </c>
      <c r="Q5" s="55"/>
    </row>
    <row r="6" spans="1:17" ht="27" customHeight="1">
      <c r="A6" s="56" t="s">
        <v>18</v>
      </c>
      <c r="B6" s="57"/>
      <c r="C6" s="57"/>
      <c r="D6" s="57"/>
      <c r="E6" s="57"/>
      <c r="F6" s="57"/>
      <c r="G6" s="57"/>
      <c r="H6" s="58"/>
      <c r="I6" s="35">
        <v>2443750</v>
      </c>
      <c r="J6" s="36">
        <v>0</v>
      </c>
      <c r="K6" s="37">
        <v>470151.23</v>
      </c>
      <c r="L6" s="35">
        <f>I6-K6</f>
        <v>1973598.77</v>
      </c>
      <c r="M6" s="38">
        <f>K6/I6</f>
        <v>0.19238925012787722</v>
      </c>
      <c r="N6" s="4"/>
      <c r="O6" s="4"/>
      <c r="P6" s="4"/>
      <c r="Q6" s="4"/>
    </row>
    <row r="7" spans="1:17" s="9" customFormat="1" ht="27" customHeight="1">
      <c r="A7" s="5" t="s">
        <v>23</v>
      </c>
      <c r="B7" s="6" t="s">
        <v>62</v>
      </c>
      <c r="C7" s="6" t="s">
        <v>65</v>
      </c>
      <c r="D7" s="7" t="s">
        <v>32</v>
      </c>
      <c r="E7" s="7" t="s">
        <v>33</v>
      </c>
      <c r="F7" s="7" t="s">
        <v>34</v>
      </c>
      <c r="G7" s="5" t="s">
        <v>35</v>
      </c>
      <c r="H7" s="5" t="s">
        <v>23</v>
      </c>
      <c r="I7" s="15">
        <v>37000</v>
      </c>
      <c r="J7" s="16">
        <v>0</v>
      </c>
      <c r="K7" s="16">
        <v>8986</v>
      </c>
      <c r="L7" s="16">
        <f>I7-J7-K7</f>
        <v>28014</v>
      </c>
      <c r="M7" s="14">
        <f>K7/I7</f>
        <v>0.24286486486486486</v>
      </c>
      <c r="N7" s="8" t="s">
        <v>61</v>
      </c>
      <c r="O7" s="8" t="s">
        <v>61</v>
      </c>
      <c r="P7" s="8" t="s">
        <v>61</v>
      </c>
      <c r="Q7" s="47" t="s">
        <v>73</v>
      </c>
    </row>
    <row r="8" spans="1:17" s="9" customFormat="1" ht="27" customHeight="1">
      <c r="A8" s="5" t="s">
        <v>23</v>
      </c>
      <c r="B8" s="6" t="s">
        <v>62</v>
      </c>
      <c r="C8" s="6" t="s">
        <v>65</v>
      </c>
      <c r="D8" s="7" t="s">
        <v>32</v>
      </c>
      <c r="E8" s="7" t="s">
        <v>33</v>
      </c>
      <c r="F8" s="7" t="s">
        <v>36</v>
      </c>
      <c r="G8" s="5" t="s">
        <v>37</v>
      </c>
      <c r="H8" s="5" t="s">
        <v>23</v>
      </c>
      <c r="I8" s="15">
        <v>13000</v>
      </c>
      <c r="J8" s="16">
        <v>0</v>
      </c>
      <c r="K8" s="16">
        <v>0</v>
      </c>
      <c r="L8" s="16">
        <f t="shared" ref="L8:L44" si="0">I8-J8-K8</f>
        <v>13000</v>
      </c>
      <c r="M8" s="14">
        <f t="shared" ref="M8:M44" si="1">K8/I8</f>
        <v>0</v>
      </c>
      <c r="N8" s="8" t="s">
        <v>61</v>
      </c>
      <c r="O8" s="8" t="s">
        <v>61</v>
      </c>
      <c r="P8" s="8" t="s">
        <v>61</v>
      </c>
      <c r="Q8" s="48"/>
    </row>
    <row r="9" spans="1:17" s="9" customFormat="1" ht="27" customHeight="1">
      <c r="A9" s="44" t="s">
        <v>69</v>
      </c>
      <c r="B9" s="45"/>
      <c r="C9" s="45"/>
      <c r="D9" s="45"/>
      <c r="E9" s="45"/>
      <c r="F9" s="45"/>
      <c r="G9" s="45"/>
      <c r="H9" s="46"/>
      <c r="I9" s="32">
        <f>SUM(I7:I8)</f>
        <v>50000</v>
      </c>
      <c r="J9" s="32">
        <f t="shared" ref="J9:L9" si="2">SUM(J7:J8)</f>
        <v>0</v>
      </c>
      <c r="K9" s="32">
        <f t="shared" si="2"/>
        <v>8986</v>
      </c>
      <c r="L9" s="32">
        <f t="shared" si="2"/>
        <v>41014</v>
      </c>
      <c r="M9" s="33">
        <f>K9/I9</f>
        <v>0.17971999999999999</v>
      </c>
      <c r="N9" s="34"/>
      <c r="O9" s="34"/>
      <c r="P9" s="34"/>
      <c r="Q9" s="49"/>
    </row>
    <row r="10" spans="1:17" s="25" customFormat="1" ht="27" customHeight="1">
      <c r="A10" s="18" t="s">
        <v>24</v>
      </c>
      <c r="B10" s="19" t="s">
        <v>62</v>
      </c>
      <c r="C10" s="19" t="s">
        <v>65</v>
      </c>
      <c r="D10" s="20" t="s">
        <v>38</v>
      </c>
      <c r="E10" s="20" t="s">
        <v>39</v>
      </c>
      <c r="F10" s="20" t="s">
        <v>34</v>
      </c>
      <c r="G10" s="18" t="s">
        <v>35</v>
      </c>
      <c r="H10" s="18" t="s">
        <v>67</v>
      </c>
      <c r="I10" s="21">
        <v>230000</v>
      </c>
      <c r="J10" s="22">
        <v>0</v>
      </c>
      <c r="K10" s="22">
        <v>66833.27</v>
      </c>
      <c r="L10" s="22">
        <f t="shared" si="0"/>
        <v>163166.72999999998</v>
      </c>
      <c r="M10" s="23">
        <f t="shared" si="1"/>
        <v>0.29057943478260873</v>
      </c>
      <c r="N10" s="24" t="s">
        <v>61</v>
      </c>
      <c r="O10" s="24" t="s">
        <v>68</v>
      </c>
      <c r="P10" s="24" t="s">
        <v>61</v>
      </c>
      <c r="Q10" s="50" t="s">
        <v>74</v>
      </c>
    </row>
    <row r="11" spans="1:17" s="25" customFormat="1" ht="27" customHeight="1">
      <c r="A11" s="18" t="s">
        <v>24</v>
      </c>
      <c r="B11" s="19" t="s">
        <v>62</v>
      </c>
      <c r="C11" s="19" t="s">
        <v>65</v>
      </c>
      <c r="D11" s="20" t="s">
        <v>38</v>
      </c>
      <c r="E11" s="20" t="s">
        <v>39</v>
      </c>
      <c r="F11" s="20" t="s">
        <v>40</v>
      </c>
      <c r="G11" s="18" t="s">
        <v>41</v>
      </c>
      <c r="H11" s="18" t="s">
        <v>24</v>
      </c>
      <c r="I11" s="21">
        <v>6700</v>
      </c>
      <c r="J11" s="22">
        <v>0</v>
      </c>
      <c r="K11" s="22">
        <v>5500</v>
      </c>
      <c r="L11" s="22">
        <f t="shared" si="0"/>
        <v>1200</v>
      </c>
      <c r="M11" s="23">
        <f t="shared" si="1"/>
        <v>0.82089552238805974</v>
      </c>
      <c r="N11" s="24" t="s">
        <v>61</v>
      </c>
      <c r="O11" s="24" t="s">
        <v>68</v>
      </c>
      <c r="P11" s="24" t="s">
        <v>61</v>
      </c>
      <c r="Q11" s="51"/>
    </row>
    <row r="12" spans="1:17" s="25" customFormat="1" ht="27" customHeight="1">
      <c r="A12" s="18" t="s">
        <v>24</v>
      </c>
      <c r="B12" s="19" t="s">
        <v>62</v>
      </c>
      <c r="C12" s="19" t="s">
        <v>65</v>
      </c>
      <c r="D12" s="20" t="s">
        <v>38</v>
      </c>
      <c r="E12" s="20" t="s">
        <v>39</v>
      </c>
      <c r="F12" s="20" t="s">
        <v>42</v>
      </c>
      <c r="G12" s="18" t="s">
        <v>43</v>
      </c>
      <c r="H12" s="18" t="s">
        <v>24</v>
      </c>
      <c r="I12" s="21">
        <v>102000</v>
      </c>
      <c r="J12" s="22">
        <v>0</v>
      </c>
      <c r="K12" s="22">
        <v>46000</v>
      </c>
      <c r="L12" s="22">
        <f t="shared" si="0"/>
        <v>56000</v>
      </c>
      <c r="M12" s="23">
        <f t="shared" si="1"/>
        <v>0.45098039215686275</v>
      </c>
      <c r="N12" s="24" t="s">
        <v>61</v>
      </c>
      <c r="O12" s="24" t="s">
        <v>68</v>
      </c>
      <c r="P12" s="24" t="s">
        <v>61</v>
      </c>
      <c r="Q12" s="51"/>
    </row>
    <row r="13" spans="1:17" s="25" customFormat="1" ht="27" customHeight="1">
      <c r="A13" s="18" t="s">
        <v>24</v>
      </c>
      <c r="B13" s="19" t="s">
        <v>62</v>
      </c>
      <c r="C13" s="19" t="s">
        <v>65</v>
      </c>
      <c r="D13" s="20" t="s">
        <v>38</v>
      </c>
      <c r="E13" s="20" t="s">
        <v>39</v>
      </c>
      <c r="F13" s="20" t="s">
        <v>36</v>
      </c>
      <c r="G13" s="18" t="s">
        <v>37</v>
      </c>
      <c r="H13" s="18" t="s">
        <v>24</v>
      </c>
      <c r="I13" s="21">
        <v>48000</v>
      </c>
      <c r="J13" s="22">
        <v>0</v>
      </c>
      <c r="K13" s="22">
        <v>4500</v>
      </c>
      <c r="L13" s="22">
        <f t="shared" si="0"/>
        <v>43500</v>
      </c>
      <c r="M13" s="23">
        <f t="shared" si="1"/>
        <v>9.375E-2</v>
      </c>
      <c r="N13" s="24" t="s">
        <v>61</v>
      </c>
      <c r="O13" s="24" t="s">
        <v>68</v>
      </c>
      <c r="P13" s="24" t="s">
        <v>61</v>
      </c>
      <c r="Q13" s="51"/>
    </row>
    <row r="14" spans="1:17" s="25" customFormat="1" ht="27" customHeight="1">
      <c r="A14" s="26" t="s">
        <v>24</v>
      </c>
      <c r="B14" s="19" t="s">
        <v>62</v>
      </c>
      <c r="C14" s="19" t="s">
        <v>65</v>
      </c>
      <c r="D14" s="27" t="s">
        <v>38</v>
      </c>
      <c r="E14" s="28" t="s">
        <v>39</v>
      </c>
      <c r="F14" s="20" t="s">
        <v>56</v>
      </c>
      <c r="G14" s="18" t="s">
        <v>57</v>
      </c>
      <c r="H14" s="26" t="s">
        <v>24</v>
      </c>
      <c r="I14" s="29">
        <v>13300</v>
      </c>
      <c r="J14" s="22">
        <v>0</v>
      </c>
      <c r="K14" s="22">
        <v>0</v>
      </c>
      <c r="L14" s="22">
        <f t="shared" si="0"/>
        <v>13300</v>
      </c>
      <c r="M14" s="23">
        <f t="shared" si="1"/>
        <v>0</v>
      </c>
      <c r="N14" s="24" t="s">
        <v>61</v>
      </c>
      <c r="O14" s="24" t="s">
        <v>68</v>
      </c>
      <c r="P14" s="24" t="s">
        <v>61</v>
      </c>
      <c r="Q14" s="51"/>
    </row>
    <row r="15" spans="1:17" s="25" customFormat="1" ht="27" customHeight="1">
      <c r="A15" s="44" t="s">
        <v>69</v>
      </c>
      <c r="B15" s="45"/>
      <c r="C15" s="45"/>
      <c r="D15" s="45"/>
      <c r="E15" s="45"/>
      <c r="F15" s="45"/>
      <c r="G15" s="45"/>
      <c r="H15" s="46"/>
      <c r="I15" s="39">
        <f>SUM(I10:I14)</f>
        <v>400000</v>
      </c>
      <c r="J15" s="39">
        <f t="shared" ref="J15:L15" si="3">SUM(J10:J14)</f>
        <v>0</v>
      </c>
      <c r="K15" s="39">
        <f t="shared" si="3"/>
        <v>122833.27</v>
      </c>
      <c r="L15" s="39">
        <f t="shared" si="3"/>
        <v>277166.73</v>
      </c>
      <c r="M15" s="40">
        <f>K15/I15</f>
        <v>0.30708317499999999</v>
      </c>
      <c r="N15" s="24"/>
      <c r="O15" s="24"/>
      <c r="P15" s="24"/>
      <c r="Q15" s="52"/>
    </row>
    <row r="16" spans="1:17" s="9" customFormat="1" ht="27" customHeight="1">
      <c r="A16" s="5" t="s">
        <v>25</v>
      </c>
      <c r="B16" s="6" t="s">
        <v>62</v>
      </c>
      <c r="C16" s="6" t="s">
        <v>65</v>
      </c>
      <c r="D16" s="7" t="s">
        <v>32</v>
      </c>
      <c r="E16" s="7" t="s">
        <v>33</v>
      </c>
      <c r="F16" s="7" t="s">
        <v>34</v>
      </c>
      <c r="G16" s="5" t="s">
        <v>35</v>
      </c>
      <c r="H16" s="5" t="s">
        <v>25</v>
      </c>
      <c r="I16" s="15">
        <v>60000</v>
      </c>
      <c r="J16" s="16">
        <v>0</v>
      </c>
      <c r="K16" s="16">
        <v>2000</v>
      </c>
      <c r="L16" s="16">
        <f t="shared" si="0"/>
        <v>58000</v>
      </c>
      <c r="M16" s="14">
        <f t="shared" si="1"/>
        <v>3.3333333333333333E-2</v>
      </c>
      <c r="N16" s="8" t="s">
        <v>61</v>
      </c>
      <c r="O16" s="8" t="s">
        <v>61</v>
      </c>
      <c r="P16" s="8" t="s">
        <v>61</v>
      </c>
      <c r="Q16" s="47" t="s">
        <v>75</v>
      </c>
    </row>
    <row r="17" spans="1:17" s="9" customFormat="1" ht="27" customHeight="1">
      <c r="A17" s="5" t="s">
        <v>25</v>
      </c>
      <c r="B17" s="6" t="s">
        <v>62</v>
      </c>
      <c r="C17" s="6" t="s">
        <v>65</v>
      </c>
      <c r="D17" s="7" t="s">
        <v>32</v>
      </c>
      <c r="E17" s="7" t="s">
        <v>33</v>
      </c>
      <c r="F17" s="7" t="s">
        <v>40</v>
      </c>
      <c r="G17" s="5" t="s">
        <v>41</v>
      </c>
      <c r="H17" s="5" t="s">
        <v>25</v>
      </c>
      <c r="I17" s="15">
        <v>10000</v>
      </c>
      <c r="J17" s="16">
        <v>0</v>
      </c>
      <c r="K17" s="16">
        <v>3168</v>
      </c>
      <c r="L17" s="16">
        <f t="shared" si="0"/>
        <v>6832</v>
      </c>
      <c r="M17" s="14">
        <f t="shared" si="1"/>
        <v>0.31680000000000003</v>
      </c>
      <c r="N17" s="8" t="s">
        <v>61</v>
      </c>
      <c r="O17" s="8" t="s">
        <v>61</v>
      </c>
      <c r="P17" s="8" t="s">
        <v>61</v>
      </c>
      <c r="Q17" s="48"/>
    </row>
    <row r="18" spans="1:17" s="9" customFormat="1" ht="27" customHeight="1">
      <c r="A18" s="44" t="s">
        <v>69</v>
      </c>
      <c r="B18" s="45"/>
      <c r="C18" s="45"/>
      <c r="D18" s="45"/>
      <c r="E18" s="45"/>
      <c r="F18" s="45"/>
      <c r="G18" s="45"/>
      <c r="H18" s="46"/>
      <c r="I18" s="32">
        <f>SUM(I16:I17)</f>
        <v>70000</v>
      </c>
      <c r="J18" s="32">
        <f t="shared" ref="J18:L18" si="4">SUM(J16:J17)</f>
        <v>0</v>
      </c>
      <c r="K18" s="32">
        <f t="shared" si="4"/>
        <v>5168</v>
      </c>
      <c r="L18" s="32">
        <f t="shared" si="4"/>
        <v>64832</v>
      </c>
      <c r="M18" s="41">
        <f>K18/I18</f>
        <v>7.3828571428571424E-2</v>
      </c>
      <c r="N18" s="8"/>
      <c r="O18" s="8"/>
      <c r="P18" s="8"/>
      <c r="Q18" s="49"/>
    </row>
    <row r="19" spans="1:17" s="9" customFormat="1" ht="27" customHeight="1">
      <c r="A19" s="5" t="s">
        <v>26</v>
      </c>
      <c r="B19" s="6" t="s">
        <v>62</v>
      </c>
      <c r="C19" s="6" t="s">
        <v>65</v>
      </c>
      <c r="D19" s="7" t="s">
        <v>44</v>
      </c>
      <c r="E19" s="7" t="s">
        <v>45</v>
      </c>
      <c r="F19" s="7" t="s">
        <v>34</v>
      </c>
      <c r="G19" s="5" t="s">
        <v>35</v>
      </c>
      <c r="H19" s="5" t="s">
        <v>26</v>
      </c>
      <c r="I19" s="15">
        <v>90000</v>
      </c>
      <c r="J19" s="16">
        <v>0</v>
      </c>
      <c r="K19" s="16">
        <v>8030.3</v>
      </c>
      <c r="L19" s="16">
        <f t="shared" si="0"/>
        <v>81969.7</v>
      </c>
      <c r="M19" s="14">
        <f t="shared" si="1"/>
        <v>8.9225555555555558E-2</v>
      </c>
      <c r="N19" s="8" t="s">
        <v>61</v>
      </c>
      <c r="O19" s="8" t="s">
        <v>61</v>
      </c>
      <c r="P19" s="8" t="s">
        <v>61</v>
      </c>
      <c r="Q19" s="47" t="s">
        <v>76</v>
      </c>
    </row>
    <row r="20" spans="1:17" s="9" customFormat="1" ht="27" customHeight="1">
      <c r="A20" s="5" t="s">
        <v>26</v>
      </c>
      <c r="B20" s="6" t="s">
        <v>62</v>
      </c>
      <c r="C20" s="6" t="s">
        <v>65</v>
      </c>
      <c r="D20" s="7" t="s">
        <v>44</v>
      </c>
      <c r="E20" s="7" t="s">
        <v>45</v>
      </c>
      <c r="F20" s="7" t="s">
        <v>40</v>
      </c>
      <c r="G20" s="5" t="s">
        <v>41</v>
      </c>
      <c r="H20" s="5" t="s">
        <v>26</v>
      </c>
      <c r="I20" s="15">
        <v>10000</v>
      </c>
      <c r="J20" s="16">
        <v>0</v>
      </c>
      <c r="K20" s="16">
        <v>3333</v>
      </c>
      <c r="L20" s="16">
        <f t="shared" si="0"/>
        <v>6667</v>
      </c>
      <c r="M20" s="14">
        <f t="shared" si="1"/>
        <v>0.33329999999999999</v>
      </c>
      <c r="N20" s="8" t="s">
        <v>61</v>
      </c>
      <c r="O20" s="8" t="s">
        <v>61</v>
      </c>
      <c r="P20" s="8" t="s">
        <v>61</v>
      </c>
      <c r="Q20" s="48"/>
    </row>
    <row r="21" spans="1:17" s="9" customFormat="1" ht="27" customHeight="1">
      <c r="A21" s="5" t="s">
        <v>26</v>
      </c>
      <c r="B21" s="6" t="s">
        <v>62</v>
      </c>
      <c r="C21" s="6" t="s">
        <v>65</v>
      </c>
      <c r="D21" s="7" t="s">
        <v>44</v>
      </c>
      <c r="E21" s="7" t="s">
        <v>45</v>
      </c>
      <c r="F21" s="7" t="s">
        <v>46</v>
      </c>
      <c r="G21" s="5" t="s">
        <v>47</v>
      </c>
      <c r="H21" s="5" t="s">
        <v>26</v>
      </c>
      <c r="I21" s="15">
        <v>190000</v>
      </c>
      <c r="J21" s="16">
        <v>0</v>
      </c>
      <c r="K21" s="16">
        <v>44688.4</v>
      </c>
      <c r="L21" s="16">
        <f t="shared" si="0"/>
        <v>145311.6</v>
      </c>
      <c r="M21" s="14">
        <f t="shared" si="1"/>
        <v>0.23520210526315791</v>
      </c>
      <c r="N21" s="8" t="s">
        <v>61</v>
      </c>
      <c r="O21" s="8" t="s">
        <v>61</v>
      </c>
      <c r="P21" s="8" t="s">
        <v>61</v>
      </c>
      <c r="Q21" s="48"/>
    </row>
    <row r="22" spans="1:17" s="9" customFormat="1" ht="27" customHeight="1">
      <c r="A22" s="44" t="s">
        <v>69</v>
      </c>
      <c r="B22" s="45"/>
      <c r="C22" s="45"/>
      <c r="D22" s="45"/>
      <c r="E22" s="45"/>
      <c r="F22" s="45"/>
      <c r="G22" s="45"/>
      <c r="H22" s="46"/>
      <c r="I22" s="32">
        <f>SUM(I19:I21)</f>
        <v>290000</v>
      </c>
      <c r="J22" s="32">
        <f t="shared" ref="J22:L22" si="5">SUM(J19:J21)</f>
        <v>0</v>
      </c>
      <c r="K22" s="32">
        <f t="shared" si="5"/>
        <v>56051.7</v>
      </c>
      <c r="L22" s="32">
        <f t="shared" si="5"/>
        <v>233948.3</v>
      </c>
      <c r="M22" s="41">
        <f>K22/I22</f>
        <v>0.19328172413793102</v>
      </c>
      <c r="N22" s="8"/>
      <c r="O22" s="8"/>
      <c r="P22" s="8"/>
      <c r="Q22" s="49"/>
    </row>
    <row r="23" spans="1:17" s="9" customFormat="1" ht="27" customHeight="1">
      <c r="A23" s="5" t="s">
        <v>27</v>
      </c>
      <c r="B23" s="6" t="s">
        <v>62</v>
      </c>
      <c r="C23" s="6" t="s">
        <v>65</v>
      </c>
      <c r="D23" s="7" t="s">
        <v>48</v>
      </c>
      <c r="E23" s="7" t="s">
        <v>49</v>
      </c>
      <c r="F23" s="7" t="s">
        <v>34</v>
      </c>
      <c r="G23" s="5" t="s">
        <v>35</v>
      </c>
      <c r="H23" s="5" t="s">
        <v>27</v>
      </c>
      <c r="I23" s="15">
        <v>67000</v>
      </c>
      <c r="J23" s="16">
        <v>0</v>
      </c>
      <c r="K23" s="16">
        <v>5981.57</v>
      </c>
      <c r="L23" s="16">
        <f t="shared" si="0"/>
        <v>61018.43</v>
      </c>
      <c r="M23" s="14">
        <f t="shared" si="1"/>
        <v>8.9277164179104473E-2</v>
      </c>
      <c r="N23" s="8" t="s">
        <v>61</v>
      </c>
      <c r="O23" s="8" t="s">
        <v>61</v>
      </c>
      <c r="P23" s="8" t="s">
        <v>61</v>
      </c>
      <c r="Q23" s="47" t="s">
        <v>77</v>
      </c>
    </row>
    <row r="24" spans="1:17" s="9" customFormat="1" ht="27" customHeight="1">
      <c r="A24" s="5" t="s">
        <v>27</v>
      </c>
      <c r="B24" s="6" t="s">
        <v>62</v>
      </c>
      <c r="C24" s="6" t="s">
        <v>65</v>
      </c>
      <c r="D24" s="7" t="s">
        <v>48</v>
      </c>
      <c r="E24" s="7" t="s">
        <v>49</v>
      </c>
      <c r="F24" s="7" t="s">
        <v>40</v>
      </c>
      <c r="G24" s="5" t="s">
        <v>41</v>
      </c>
      <c r="H24" s="5" t="s">
        <v>27</v>
      </c>
      <c r="I24" s="15">
        <v>3333</v>
      </c>
      <c r="J24" s="16">
        <v>0</v>
      </c>
      <c r="K24" s="16">
        <v>2750</v>
      </c>
      <c r="L24" s="16">
        <f t="shared" si="0"/>
        <v>583</v>
      </c>
      <c r="M24" s="14">
        <f t="shared" si="1"/>
        <v>0.82508250825082508</v>
      </c>
      <c r="N24" s="8" t="s">
        <v>61</v>
      </c>
      <c r="O24" s="8" t="s">
        <v>61</v>
      </c>
      <c r="P24" s="8" t="s">
        <v>61</v>
      </c>
      <c r="Q24" s="48"/>
    </row>
    <row r="25" spans="1:17" s="9" customFormat="1" ht="27" customHeight="1">
      <c r="A25" s="5" t="s">
        <v>27</v>
      </c>
      <c r="B25" s="6" t="s">
        <v>62</v>
      </c>
      <c r="C25" s="6" t="s">
        <v>65</v>
      </c>
      <c r="D25" s="7" t="s">
        <v>48</v>
      </c>
      <c r="E25" s="7" t="s">
        <v>49</v>
      </c>
      <c r="F25" s="7" t="s">
        <v>46</v>
      </c>
      <c r="G25" s="5" t="s">
        <v>47</v>
      </c>
      <c r="H25" s="5" t="s">
        <v>27</v>
      </c>
      <c r="I25" s="15">
        <v>150000</v>
      </c>
      <c r="J25" s="16">
        <v>0</v>
      </c>
      <c r="K25" s="16">
        <v>105200</v>
      </c>
      <c r="L25" s="16">
        <f t="shared" si="0"/>
        <v>44800</v>
      </c>
      <c r="M25" s="14">
        <f t="shared" si="1"/>
        <v>0.70133333333333336</v>
      </c>
      <c r="N25" s="8" t="s">
        <v>61</v>
      </c>
      <c r="O25" s="8" t="s">
        <v>61</v>
      </c>
      <c r="P25" s="8" t="s">
        <v>61</v>
      </c>
      <c r="Q25" s="48"/>
    </row>
    <row r="26" spans="1:17" s="9" customFormat="1" ht="27" customHeight="1">
      <c r="A26" s="5" t="s">
        <v>27</v>
      </c>
      <c r="B26" s="6" t="s">
        <v>62</v>
      </c>
      <c r="C26" s="6" t="s">
        <v>65</v>
      </c>
      <c r="D26" s="7" t="s">
        <v>48</v>
      </c>
      <c r="E26" s="7" t="s">
        <v>49</v>
      </c>
      <c r="F26" s="7" t="s">
        <v>36</v>
      </c>
      <c r="G26" s="5" t="s">
        <v>37</v>
      </c>
      <c r="H26" s="5" t="s">
        <v>27</v>
      </c>
      <c r="I26" s="15">
        <v>23000</v>
      </c>
      <c r="J26" s="16">
        <v>0</v>
      </c>
      <c r="K26" s="16">
        <v>0</v>
      </c>
      <c r="L26" s="16">
        <f t="shared" si="0"/>
        <v>23000</v>
      </c>
      <c r="M26" s="14">
        <f t="shared" si="1"/>
        <v>0</v>
      </c>
      <c r="N26" s="8" t="s">
        <v>61</v>
      </c>
      <c r="O26" s="8" t="s">
        <v>61</v>
      </c>
      <c r="P26" s="8" t="s">
        <v>61</v>
      </c>
      <c r="Q26" s="48"/>
    </row>
    <row r="27" spans="1:17" s="9" customFormat="1" ht="27" customHeight="1">
      <c r="A27" s="11" t="s">
        <v>27</v>
      </c>
      <c r="B27" s="6" t="s">
        <v>62</v>
      </c>
      <c r="C27" s="6" t="s">
        <v>65</v>
      </c>
      <c r="D27" s="12" t="s">
        <v>48</v>
      </c>
      <c r="E27" s="10" t="s">
        <v>49</v>
      </c>
      <c r="F27" s="7" t="s">
        <v>56</v>
      </c>
      <c r="G27" s="5" t="s">
        <v>57</v>
      </c>
      <c r="H27" s="11" t="s">
        <v>27</v>
      </c>
      <c r="I27" s="17">
        <v>6667</v>
      </c>
      <c r="J27" s="16">
        <v>0</v>
      </c>
      <c r="K27" s="16">
        <v>0</v>
      </c>
      <c r="L27" s="16">
        <f t="shared" si="0"/>
        <v>6667</v>
      </c>
      <c r="M27" s="14">
        <f t="shared" si="1"/>
        <v>0</v>
      </c>
      <c r="N27" s="8" t="s">
        <v>61</v>
      </c>
      <c r="O27" s="8" t="s">
        <v>61</v>
      </c>
      <c r="P27" s="8" t="s">
        <v>61</v>
      </c>
      <c r="Q27" s="48"/>
    </row>
    <row r="28" spans="1:17" s="9" customFormat="1" ht="27" customHeight="1">
      <c r="A28" s="44" t="s">
        <v>69</v>
      </c>
      <c r="B28" s="45"/>
      <c r="C28" s="45"/>
      <c r="D28" s="45"/>
      <c r="E28" s="45"/>
      <c r="F28" s="45"/>
      <c r="G28" s="45"/>
      <c r="H28" s="46"/>
      <c r="I28" s="42">
        <f>SUM(I23:I27)</f>
        <v>250000</v>
      </c>
      <c r="J28" s="42">
        <f t="shared" ref="J28:L28" si="6">SUM(J23:J27)</f>
        <v>0</v>
      </c>
      <c r="K28" s="42">
        <f t="shared" si="6"/>
        <v>113931.57</v>
      </c>
      <c r="L28" s="42">
        <f t="shared" si="6"/>
        <v>136068.43</v>
      </c>
      <c r="M28" s="41">
        <f>K28/I28</f>
        <v>0.45572628000000004</v>
      </c>
      <c r="N28" s="8"/>
      <c r="O28" s="8"/>
      <c r="P28" s="8"/>
      <c r="Q28" s="49"/>
    </row>
    <row r="29" spans="1:17" s="9" customFormat="1" ht="27" customHeight="1">
      <c r="A29" s="5" t="s">
        <v>28</v>
      </c>
      <c r="B29" s="6" t="s">
        <v>62</v>
      </c>
      <c r="C29" s="6" t="s">
        <v>65</v>
      </c>
      <c r="D29" s="7" t="s">
        <v>50</v>
      </c>
      <c r="E29" s="7" t="s">
        <v>51</v>
      </c>
      <c r="F29" s="7" t="s">
        <v>34</v>
      </c>
      <c r="G29" s="5" t="s">
        <v>35</v>
      </c>
      <c r="H29" s="5" t="s">
        <v>28</v>
      </c>
      <c r="I29" s="15">
        <v>40000</v>
      </c>
      <c r="J29" s="16">
        <v>0</v>
      </c>
      <c r="K29" s="16">
        <v>17565</v>
      </c>
      <c r="L29" s="16">
        <f t="shared" si="0"/>
        <v>22435</v>
      </c>
      <c r="M29" s="14">
        <f t="shared" si="1"/>
        <v>0.43912499999999999</v>
      </c>
      <c r="N29" s="8" t="s">
        <v>61</v>
      </c>
      <c r="O29" s="8" t="s">
        <v>61</v>
      </c>
      <c r="P29" s="8" t="s">
        <v>61</v>
      </c>
      <c r="Q29" s="47" t="s">
        <v>78</v>
      </c>
    </row>
    <row r="30" spans="1:17" s="9" customFormat="1" ht="27" customHeight="1">
      <c r="A30" s="5" t="s">
        <v>28</v>
      </c>
      <c r="B30" s="6" t="s">
        <v>62</v>
      </c>
      <c r="C30" s="6" t="s">
        <v>65</v>
      </c>
      <c r="D30" s="7" t="s">
        <v>50</v>
      </c>
      <c r="E30" s="7" t="s">
        <v>51</v>
      </c>
      <c r="F30" s="7" t="s">
        <v>40</v>
      </c>
      <c r="G30" s="5" t="s">
        <v>41</v>
      </c>
      <c r="H30" s="5" t="s">
        <v>28</v>
      </c>
      <c r="I30" s="15">
        <v>10000</v>
      </c>
      <c r="J30" s="16">
        <v>0</v>
      </c>
      <c r="K30" s="16">
        <v>3333</v>
      </c>
      <c r="L30" s="16">
        <f t="shared" si="0"/>
        <v>6667</v>
      </c>
      <c r="M30" s="14">
        <f t="shared" si="1"/>
        <v>0.33329999999999999</v>
      </c>
      <c r="N30" s="8" t="s">
        <v>61</v>
      </c>
      <c r="O30" s="8" t="s">
        <v>61</v>
      </c>
      <c r="P30" s="8" t="s">
        <v>61</v>
      </c>
      <c r="Q30" s="48"/>
    </row>
    <row r="31" spans="1:17" s="9" customFormat="1" ht="27" customHeight="1">
      <c r="A31" s="5" t="s">
        <v>28</v>
      </c>
      <c r="B31" s="6" t="s">
        <v>62</v>
      </c>
      <c r="C31" s="6" t="s">
        <v>65</v>
      </c>
      <c r="D31" s="7" t="s">
        <v>50</v>
      </c>
      <c r="E31" s="7" t="s">
        <v>51</v>
      </c>
      <c r="F31" s="7" t="s">
        <v>46</v>
      </c>
      <c r="G31" s="5" t="s">
        <v>47</v>
      </c>
      <c r="H31" s="5" t="s">
        <v>28</v>
      </c>
      <c r="I31" s="15">
        <v>410000</v>
      </c>
      <c r="J31" s="16">
        <v>0</v>
      </c>
      <c r="K31" s="16">
        <v>93136.76</v>
      </c>
      <c r="L31" s="16">
        <f t="shared" si="0"/>
        <v>316863.24</v>
      </c>
      <c r="M31" s="14">
        <f t="shared" si="1"/>
        <v>0.22716282926829268</v>
      </c>
      <c r="N31" s="8" t="s">
        <v>61</v>
      </c>
      <c r="O31" s="8" t="s">
        <v>61</v>
      </c>
      <c r="P31" s="8" t="s">
        <v>61</v>
      </c>
      <c r="Q31" s="48"/>
    </row>
    <row r="32" spans="1:17" s="9" customFormat="1" ht="27" customHeight="1">
      <c r="A32" s="44" t="s">
        <v>69</v>
      </c>
      <c r="B32" s="45"/>
      <c r="C32" s="45"/>
      <c r="D32" s="45"/>
      <c r="E32" s="45"/>
      <c r="F32" s="45"/>
      <c r="G32" s="45"/>
      <c r="H32" s="46"/>
      <c r="I32" s="32">
        <f>SUM(I29:I31)</f>
        <v>460000</v>
      </c>
      <c r="J32" s="32">
        <f t="shared" ref="J32:L32" si="7">SUM(J29:J31)</f>
        <v>0</v>
      </c>
      <c r="K32" s="32">
        <f t="shared" si="7"/>
        <v>114034.76</v>
      </c>
      <c r="L32" s="32">
        <f t="shared" si="7"/>
        <v>345965.24</v>
      </c>
      <c r="M32" s="41">
        <f>K32/I32</f>
        <v>0.24790165217391302</v>
      </c>
      <c r="N32" s="8"/>
      <c r="O32" s="8"/>
      <c r="P32" s="8"/>
      <c r="Q32" s="49"/>
    </row>
    <row r="33" spans="1:17" s="9" customFormat="1" ht="27" customHeight="1">
      <c r="A33" s="5" t="s">
        <v>29</v>
      </c>
      <c r="B33" s="6" t="s">
        <v>62</v>
      </c>
      <c r="C33" s="6" t="s">
        <v>65</v>
      </c>
      <c r="D33" s="7" t="s">
        <v>52</v>
      </c>
      <c r="E33" s="7" t="s">
        <v>53</v>
      </c>
      <c r="F33" s="7" t="s">
        <v>34</v>
      </c>
      <c r="G33" s="5" t="s">
        <v>35</v>
      </c>
      <c r="H33" s="5" t="s">
        <v>29</v>
      </c>
      <c r="I33" s="15">
        <v>20000</v>
      </c>
      <c r="J33" s="16">
        <v>0</v>
      </c>
      <c r="K33" s="16">
        <v>5000</v>
      </c>
      <c r="L33" s="16">
        <f t="shared" si="0"/>
        <v>15000</v>
      </c>
      <c r="M33" s="14">
        <f t="shared" si="1"/>
        <v>0.25</v>
      </c>
      <c r="N33" s="8" t="s">
        <v>61</v>
      </c>
      <c r="O33" s="8" t="s">
        <v>61</v>
      </c>
      <c r="P33" s="8" t="s">
        <v>61</v>
      </c>
      <c r="Q33" s="47" t="s">
        <v>79</v>
      </c>
    </row>
    <row r="34" spans="1:17" s="9" customFormat="1" ht="27" customHeight="1">
      <c r="A34" s="44" t="s">
        <v>69</v>
      </c>
      <c r="B34" s="45"/>
      <c r="C34" s="45"/>
      <c r="D34" s="45"/>
      <c r="E34" s="45"/>
      <c r="F34" s="45"/>
      <c r="G34" s="45"/>
      <c r="H34" s="46"/>
      <c r="I34" s="32">
        <f>SUM(I33)</f>
        <v>20000</v>
      </c>
      <c r="J34" s="32">
        <f t="shared" ref="J34:L34" si="8">SUM(J33)</f>
        <v>0</v>
      </c>
      <c r="K34" s="32">
        <f t="shared" si="8"/>
        <v>5000</v>
      </c>
      <c r="L34" s="32">
        <f t="shared" si="8"/>
        <v>15000</v>
      </c>
      <c r="M34" s="41">
        <f>K34/I34</f>
        <v>0.25</v>
      </c>
      <c r="N34" s="8"/>
      <c r="O34" s="8"/>
      <c r="P34" s="8"/>
      <c r="Q34" s="49"/>
    </row>
    <row r="35" spans="1:17" s="9" customFormat="1" ht="27" customHeight="1">
      <c r="A35" s="5" t="s">
        <v>30</v>
      </c>
      <c r="B35" s="6" t="s">
        <v>62</v>
      </c>
      <c r="C35" s="6" t="s">
        <v>65</v>
      </c>
      <c r="D35" s="7" t="s">
        <v>54</v>
      </c>
      <c r="E35" s="7" t="s">
        <v>55</v>
      </c>
      <c r="F35" s="7" t="s">
        <v>34</v>
      </c>
      <c r="G35" s="5" t="s">
        <v>35</v>
      </c>
      <c r="H35" s="5" t="s">
        <v>30</v>
      </c>
      <c r="I35" s="15">
        <v>160000</v>
      </c>
      <c r="J35" s="16">
        <v>0</v>
      </c>
      <c r="K35" s="16">
        <v>24212.93</v>
      </c>
      <c r="L35" s="16">
        <f t="shared" si="0"/>
        <v>135787.07</v>
      </c>
      <c r="M35" s="14">
        <f t="shared" si="1"/>
        <v>0.15133081249999999</v>
      </c>
      <c r="N35" s="8" t="s">
        <v>61</v>
      </c>
      <c r="O35" s="8" t="s">
        <v>61</v>
      </c>
      <c r="P35" s="8" t="s">
        <v>61</v>
      </c>
      <c r="Q35" s="47" t="s">
        <v>80</v>
      </c>
    </row>
    <row r="36" spans="1:17" s="9" customFormat="1" ht="27" customHeight="1">
      <c r="A36" s="5" t="s">
        <v>30</v>
      </c>
      <c r="B36" s="6" t="s">
        <v>62</v>
      </c>
      <c r="C36" s="6" t="s">
        <v>65</v>
      </c>
      <c r="D36" s="7" t="s">
        <v>54</v>
      </c>
      <c r="E36" s="7" t="s">
        <v>55</v>
      </c>
      <c r="F36" s="7" t="s">
        <v>40</v>
      </c>
      <c r="G36" s="5" t="s">
        <v>41</v>
      </c>
      <c r="H36" s="5" t="s">
        <v>30</v>
      </c>
      <c r="I36" s="15">
        <v>6666</v>
      </c>
      <c r="J36" s="16">
        <v>0</v>
      </c>
      <c r="K36" s="16">
        <v>6666</v>
      </c>
      <c r="L36" s="16">
        <f t="shared" si="0"/>
        <v>0</v>
      </c>
      <c r="M36" s="14">
        <f t="shared" si="1"/>
        <v>1</v>
      </c>
      <c r="N36" s="8" t="s">
        <v>61</v>
      </c>
      <c r="O36" s="8" t="s">
        <v>61</v>
      </c>
      <c r="P36" s="8" t="s">
        <v>61</v>
      </c>
      <c r="Q36" s="48"/>
    </row>
    <row r="37" spans="1:17" s="9" customFormat="1" ht="27" customHeight="1">
      <c r="A37" s="5" t="s">
        <v>30</v>
      </c>
      <c r="B37" s="6" t="s">
        <v>62</v>
      </c>
      <c r="C37" s="6" t="s">
        <v>65</v>
      </c>
      <c r="D37" s="7" t="s">
        <v>54</v>
      </c>
      <c r="E37" s="7" t="s">
        <v>55</v>
      </c>
      <c r="F37" s="7" t="s">
        <v>36</v>
      </c>
      <c r="G37" s="5" t="s">
        <v>37</v>
      </c>
      <c r="H37" s="5" t="s">
        <v>30</v>
      </c>
      <c r="I37" s="15">
        <v>40000</v>
      </c>
      <c r="J37" s="16">
        <v>0</v>
      </c>
      <c r="K37" s="16">
        <v>8445</v>
      </c>
      <c r="L37" s="16">
        <f t="shared" si="0"/>
        <v>31555</v>
      </c>
      <c r="M37" s="14">
        <f t="shared" si="1"/>
        <v>0.21112500000000001</v>
      </c>
      <c r="N37" s="8" t="s">
        <v>61</v>
      </c>
      <c r="O37" s="8" t="s">
        <v>61</v>
      </c>
      <c r="P37" s="8" t="s">
        <v>61</v>
      </c>
      <c r="Q37" s="48"/>
    </row>
    <row r="38" spans="1:17" s="9" customFormat="1" ht="27" customHeight="1">
      <c r="A38" s="5" t="s">
        <v>30</v>
      </c>
      <c r="B38" s="6" t="s">
        <v>62</v>
      </c>
      <c r="C38" s="6" t="s">
        <v>65</v>
      </c>
      <c r="D38" s="7" t="s">
        <v>54</v>
      </c>
      <c r="E38" s="7" t="s">
        <v>55</v>
      </c>
      <c r="F38" s="7" t="s">
        <v>56</v>
      </c>
      <c r="G38" s="5" t="s">
        <v>57</v>
      </c>
      <c r="H38" s="5" t="s">
        <v>30</v>
      </c>
      <c r="I38" s="17">
        <v>23334</v>
      </c>
      <c r="J38" s="16">
        <v>0</v>
      </c>
      <c r="K38" s="16">
        <v>4822</v>
      </c>
      <c r="L38" s="16">
        <f t="shared" si="0"/>
        <v>18512</v>
      </c>
      <c r="M38" s="14">
        <f t="shared" si="1"/>
        <v>0.20665123853604184</v>
      </c>
      <c r="N38" s="8" t="s">
        <v>61</v>
      </c>
      <c r="O38" s="8" t="s">
        <v>61</v>
      </c>
      <c r="P38" s="8" t="s">
        <v>61</v>
      </c>
      <c r="Q38" s="48"/>
    </row>
    <row r="39" spans="1:17" s="9" customFormat="1" ht="27" customHeight="1">
      <c r="A39" s="44" t="s">
        <v>69</v>
      </c>
      <c r="B39" s="45"/>
      <c r="C39" s="45"/>
      <c r="D39" s="45"/>
      <c r="E39" s="45"/>
      <c r="F39" s="45"/>
      <c r="G39" s="45"/>
      <c r="H39" s="46"/>
      <c r="I39" s="42">
        <f>SUM(I35:I38)</f>
        <v>230000</v>
      </c>
      <c r="J39" s="42">
        <f t="shared" ref="J39:L39" si="9">SUM(J35:J38)</f>
        <v>0</v>
      </c>
      <c r="K39" s="42">
        <f t="shared" si="9"/>
        <v>44145.93</v>
      </c>
      <c r="L39" s="42">
        <f t="shared" si="9"/>
        <v>185854.07</v>
      </c>
      <c r="M39" s="41">
        <f>K39/I39</f>
        <v>0.19193882608695653</v>
      </c>
      <c r="N39" s="8"/>
      <c r="O39" s="8"/>
      <c r="P39" s="8"/>
      <c r="Q39" s="49"/>
    </row>
    <row r="40" spans="1:17" s="9" customFormat="1" ht="27" customHeight="1">
      <c r="A40" s="5" t="s">
        <v>31</v>
      </c>
      <c r="B40" s="6" t="s">
        <v>62</v>
      </c>
      <c r="C40" s="6" t="s">
        <v>64</v>
      </c>
      <c r="D40" s="7" t="s">
        <v>32</v>
      </c>
      <c r="E40" s="7" t="s">
        <v>33</v>
      </c>
      <c r="F40" s="7">
        <v>3020101</v>
      </c>
      <c r="G40" s="5" t="s">
        <v>35</v>
      </c>
      <c r="H40" s="5" t="s">
        <v>31</v>
      </c>
      <c r="I40" s="15">
        <v>3750</v>
      </c>
      <c r="J40" s="16">
        <v>0</v>
      </c>
      <c r="K40" s="16">
        <v>0</v>
      </c>
      <c r="L40" s="16">
        <f t="shared" si="0"/>
        <v>3750</v>
      </c>
      <c r="M40" s="14">
        <f t="shared" si="1"/>
        <v>0</v>
      </c>
      <c r="N40" s="8" t="s">
        <v>61</v>
      </c>
      <c r="O40" s="8" t="s">
        <v>61</v>
      </c>
      <c r="P40" s="8" t="s">
        <v>61</v>
      </c>
      <c r="Q40" s="47" t="s">
        <v>72</v>
      </c>
    </row>
    <row r="41" spans="1:17" s="9" customFormat="1" ht="27" customHeight="1">
      <c r="A41" s="44" t="s">
        <v>69</v>
      </c>
      <c r="B41" s="45"/>
      <c r="C41" s="45"/>
      <c r="D41" s="45"/>
      <c r="E41" s="45"/>
      <c r="F41" s="45"/>
      <c r="G41" s="45"/>
      <c r="H41" s="46"/>
      <c r="I41" s="32">
        <f>SUM(I40)</f>
        <v>3750</v>
      </c>
      <c r="J41" s="32">
        <f t="shared" ref="J41:L41" si="10">SUM(J40)</f>
        <v>0</v>
      </c>
      <c r="K41" s="32">
        <f t="shared" si="10"/>
        <v>0</v>
      </c>
      <c r="L41" s="32">
        <f t="shared" si="10"/>
        <v>3750</v>
      </c>
      <c r="M41" s="41">
        <f>K41/I41</f>
        <v>0</v>
      </c>
      <c r="N41" s="8"/>
      <c r="O41" s="8"/>
      <c r="P41" s="8"/>
      <c r="Q41" s="49"/>
    </row>
    <row r="42" spans="1:17" s="9" customFormat="1" ht="27" customHeight="1">
      <c r="A42" s="13" t="s">
        <v>58</v>
      </c>
      <c r="B42" s="6" t="s">
        <v>62</v>
      </c>
      <c r="C42" s="6" t="s">
        <v>63</v>
      </c>
      <c r="D42" s="7" t="s">
        <v>50</v>
      </c>
      <c r="E42" s="7" t="s">
        <v>51</v>
      </c>
      <c r="F42" s="6">
        <v>3021301</v>
      </c>
      <c r="G42" s="13" t="s">
        <v>60</v>
      </c>
      <c r="H42" s="13" t="s">
        <v>81</v>
      </c>
      <c r="I42" s="16">
        <v>50000</v>
      </c>
      <c r="J42" s="16">
        <v>0</v>
      </c>
      <c r="K42" s="16">
        <v>0</v>
      </c>
      <c r="L42" s="16">
        <f t="shared" si="0"/>
        <v>50000</v>
      </c>
      <c r="M42" s="14">
        <f t="shared" si="1"/>
        <v>0</v>
      </c>
      <c r="N42" s="8" t="s">
        <v>61</v>
      </c>
      <c r="O42" s="8" t="s">
        <v>61</v>
      </c>
      <c r="P42" s="8" t="s">
        <v>61</v>
      </c>
      <c r="Q42" s="47" t="s">
        <v>71</v>
      </c>
    </row>
    <row r="43" spans="1:17" s="9" customFormat="1" ht="27" customHeight="1">
      <c r="A43" s="44" t="s">
        <v>69</v>
      </c>
      <c r="B43" s="45"/>
      <c r="C43" s="45"/>
      <c r="D43" s="45"/>
      <c r="E43" s="45"/>
      <c r="F43" s="45"/>
      <c r="G43" s="45"/>
      <c r="H43" s="46"/>
      <c r="I43" s="43">
        <f>SUM(I42)</f>
        <v>50000</v>
      </c>
      <c r="J43" s="43">
        <f t="shared" ref="J43:L43" si="11">SUM(J42)</f>
        <v>0</v>
      </c>
      <c r="K43" s="43">
        <f t="shared" si="11"/>
        <v>0</v>
      </c>
      <c r="L43" s="43">
        <f t="shared" si="11"/>
        <v>50000</v>
      </c>
      <c r="M43" s="41">
        <f>K43/I43</f>
        <v>0</v>
      </c>
      <c r="N43" s="8"/>
      <c r="O43" s="8"/>
      <c r="P43" s="8"/>
      <c r="Q43" s="49"/>
    </row>
    <row r="44" spans="1:17" s="9" customFormat="1" ht="27" customHeight="1">
      <c r="A44" s="30" t="s">
        <v>59</v>
      </c>
      <c r="B44" s="6" t="s">
        <v>62</v>
      </c>
      <c r="C44" s="6" t="s">
        <v>63</v>
      </c>
      <c r="D44" s="7" t="s">
        <v>48</v>
      </c>
      <c r="E44" s="7" t="s">
        <v>49</v>
      </c>
      <c r="F44" s="7" t="s">
        <v>46</v>
      </c>
      <c r="G44" s="5" t="s">
        <v>47</v>
      </c>
      <c r="H44" s="13" t="s">
        <v>59</v>
      </c>
      <c r="I44" s="16">
        <v>620000</v>
      </c>
      <c r="J44" s="16">
        <v>0</v>
      </c>
      <c r="K44" s="16">
        <v>0</v>
      </c>
      <c r="L44" s="16">
        <f t="shared" si="0"/>
        <v>620000</v>
      </c>
      <c r="M44" s="14">
        <f t="shared" si="1"/>
        <v>0</v>
      </c>
      <c r="N44" s="8" t="s">
        <v>61</v>
      </c>
      <c r="O44" s="8" t="s">
        <v>61</v>
      </c>
      <c r="P44" s="8" t="s">
        <v>61</v>
      </c>
      <c r="Q44" s="47" t="s">
        <v>70</v>
      </c>
    </row>
    <row r="45" spans="1:17" s="9" customFormat="1" ht="27" customHeight="1">
      <c r="A45" s="44" t="s">
        <v>69</v>
      </c>
      <c r="B45" s="45"/>
      <c r="C45" s="45"/>
      <c r="D45" s="45"/>
      <c r="E45" s="45"/>
      <c r="F45" s="45"/>
      <c r="G45" s="45"/>
      <c r="H45" s="46"/>
      <c r="I45" s="43">
        <f>SUM(I44)</f>
        <v>620000</v>
      </c>
      <c r="J45" s="43">
        <f t="shared" ref="J45:L45" si="12">SUM(J44)</f>
        <v>0</v>
      </c>
      <c r="K45" s="43">
        <f t="shared" si="12"/>
        <v>0</v>
      </c>
      <c r="L45" s="43">
        <f t="shared" si="12"/>
        <v>620000</v>
      </c>
      <c r="M45" s="41">
        <f>K45/I45</f>
        <v>0</v>
      </c>
      <c r="N45" s="8"/>
      <c r="O45" s="8"/>
      <c r="P45" s="8"/>
      <c r="Q45" s="49"/>
    </row>
    <row r="47" spans="1:17">
      <c r="A47" t="s">
        <v>19</v>
      </c>
    </row>
    <row r="48" spans="1:17">
      <c r="A48" t="s">
        <v>20</v>
      </c>
    </row>
    <row r="49" spans="1:1">
      <c r="A49" t="s">
        <v>21</v>
      </c>
    </row>
  </sheetData>
  <mergeCells count="37">
    <mergeCell ref="A1:Q1"/>
    <mergeCell ref="D4:E4"/>
    <mergeCell ref="F4:G4"/>
    <mergeCell ref="N4:P4"/>
    <mergeCell ref="A6:H6"/>
    <mergeCell ref="A4:A5"/>
    <mergeCell ref="B4:B5"/>
    <mergeCell ref="C4:C5"/>
    <mergeCell ref="H4:H5"/>
    <mergeCell ref="I4:I5"/>
    <mergeCell ref="J4:J5"/>
    <mergeCell ref="K4:K5"/>
    <mergeCell ref="L4:L5"/>
    <mergeCell ref="M4:M5"/>
    <mergeCell ref="Q4:Q5"/>
    <mergeCell ref="A39:H39"/>
    <mergeCell ref="A41:H41"/>
    <mergeCell ref="A9:H9"/>
    <mergeCell ref="A15:H15"/>
    <mergeCell ref="A18:H18"/>
    <mergeCell ref="A22:H22"/>
    <mergeCell ref="A43:H43"/>
    <mergeCell ref="A45:H45"/>
    <mergeCell ref="Q7:Q9"/>
    <mergeCell ref="Q10:Q15"/>
    <mergeCell ref="Q16:Q18"/>
    <mergeCell ref="Q19:Q22"/>
    <mergeCell ref="Q23:Q28"/>
    <mergeCell ref="Q29:Q32"/>
    <mergeCell ref="Q33:Q34"/>
    <mergeCell ref="Q35:Q39"/>
    <mergeCell ref="Q40:Q41"/>
    <mergeCell ref="Q42:Q43"/>
    <mergeCell ref="Q44:Q45"/>
    <mergeCell ref="A28:H28"/>
    <mergeCell ref="A32:H32"/>
    <mergeCell ref="A34:H34"/>
  </mergeCells>
  <phoneticPr fontId="5" type="noConversion"/>
  <pageMargins left="0.27559055118110237" right="0.15748031496062992" top="0.59055118110236227" bottom="0.59055118110236227" header="0.51181102362204722" footer="0.51181102362204722"/>
  <pageSetup paperSize="9" scale="4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25"/>
  <sheetData/>
  <phoneticPr fontId="5" type="noConversion"/>
  <pageMargins left="0.75" right="0.75" top="1" bottom="1" header="0.51180555555555596" footer="0.5118055555555559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25"/>
  <sheetData/>
  <phoneticPr fontId="5" type="noConversion"/>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专项资金公开信息表</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李光顺</dc:creator>
  <cp:lastModifiedBy>Chinese User</cp:lastModifiedBy>
  <cp:lastPrinted>2020-10-20T01:23:52Z</cp:lastPrinted>
  <dcterms:created xsi:type="dcterms:W3CDTF">2018-10-26T02:02:53Z</dcterms:created>
  <dcterms:modified xsi:type="dcterms:W3CDTF">2020-10-30T06:36:08Z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2052-10.1.0.5850</vt:lpwstr>
  </property>
</Properties>
</file>